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2120" windowHeight="9120" activeTab="0"/>
  </bookViews>
  <sheets>
    <sheet name="17-01‗02" sheetId="1" r:id="rId1"/>
  </sheets>
  <definedNames>
    <definedName name="_xlnm.Print_Area" localSheetId="0">'17-01‗02'!$A$1:$R$67</definedName>
  </definedNames>
  <calcPr fullCalcOnLoad="1"/>
</workbook>
</file>

<file path=xl/comments1.xml><?xml version="1.0" encoding="utf-8"?>
<comments xmlns="http://schemas.openxmlformats.org/spreadsheetml/2006/main">
  <authors>
    <author>総務課統計</author>
  </authors>
  <commentList>
    <comment ref="A10" authorId="0">
      <text>
        <r>
          <rPr>
            <b/>
            <sz val="9"/>
            <rFont val="ＭＳ Ｐゴシック"/>
            <family val="3"/>
          </rPr>
          <t>総務課統計:</t>
        </r>
        <r>
          <rPr>
            <sz val="9"/>
            <rFont val="ＭＳ Ｐゴシック"/>
            <family val="3"/>
          </rPr>
          <t xml:space="preserve">
マクロに各種選挙の投票状況という名前がない。</t>
        </r>
      </text>
    </comment>
    <comment ref="C59" authorId="0">
      <text>
        <r>
          <rPr>
            <b/>
            <sz val="9"/>
            <rFont val="ＭＳ Ｐゴシック"/>
            <family val="3"/>
          </rPr>
          <t>総務課統計:</t>
        </r>
        <r>
          <rPr>
            <sz val="9"/>
            <rFont val="ＭＳ Ｐゴシック"/>
            <family val="3"/>
          </rPr>
          <t xml:space="preserve">
マクロに各種選挙の投票状況という名前がない。</t>
        </r>
      </text>
    </comment>
  </commentList>
</comments>
</file>

<file path=xl/sharedStrings.xml><?xml version="1.0" encoding="utf-8"?>
<sst xmlns="http://schemas.openxmlformats.org/spreadsheetml/2006/main" count="120" uniqueCount="76">
  <si>
    <t>執行日</t>
  </si>
  <si>
    <t>種    別</t>
  </si>
  <si>
    <t>総  数</t>
  </si>
  <si>
    <t>男</t>
  </si>
  <si>
    <t>女</t>
  </si>
  <si>
    <t>平  均</t>
  </si>
  <si>
    <t>県議会議員</t>
  </si>
  <si>
    <t>市議会議員補欠</t>
  </si>
  <si>
    <t>参議院議員</t>
  </si>
  <si>
    <t>衆議院議員</t>
  </si>
  <si>
    <t>計</t>
  </si>
  <si>
    <t>市　　　長</t>
  </si>
  <si>
    <t>公明党</t>
  </si>
  <si>
    <t>日本共産党</t>
  </si>
  <si>
    <t>県　知　事</t>
  </si>
  <si>
    <t>衆議院議員</t>
  </si>
  <si>
    <t>市議会議員</t>
  </si>
  <si>
    <t>参議院議員</t>
  </si>
  <si>
    <t>(小 選 挙 区)</t>
  </si>
  <si>
    <t>県議会議員</t>
  </si>
  <si>
    <t>幸福実現党</t>
  </si>
  <si>
    <t>市  　  長</t>
  </si>
  <si>
    <t>(無投票)</t>
  </si>
  <si>
    <t>(比 例 代 表)</t>
  </si>
  <si>
    <t>１７－２．衆議院議員選挙（比例代表）における党派別得票数</t>
  </si>
  <si>
    <t>選挙当日有権者数 (人)</t>
  </si>
  <si>
    <t>投  票  者  数 (人)</t>
  </si>
  <si>
    <t>投  票  率 (％）</t>
  </si>
  <si>
    <t>(兵庫県選挙区)</t>
  </si>
  <si>
    <t>(比 例 代 表)</t>
  </si>
  <si>
    <t>県　知　事</t>
  </si>
  <si>
    <t>市議会議員</t>
  </si>
  <si>
    <t>１７－１．各種選挙の投票状況</t>
  </si>
  <si>
    <t>政　党　名</t>
  </si>
  <si>
    <t>得 票 数</t>
  </si>
  <si>
    <t xml:space="preserve"> </t>
  </si>
  <si>
    <t>資料：選挙管理委員会</t>
  </si>
  <si>
    <t>得 票 率</t>
  </si>
  <si>
    <t>12. 6.25</t>
  </si>
  <si>
    <t>13. 4.15</t>
  </si>
  <si>
    <t>〃</t>
  </si>
  <si>
    <t>13. 7.29</t>
  </si>
  <si>
    <t>15. 4.13</t>
  </si>
  <si>
    <t>15. 4.27</t>
  </si>
  <si>
    <t>15.11. 9</t>
  </si>
  <si>
    <t>16. 7.11</t>
  </si>
  <si>
    <t>17. 4.10</t>
  </si>
  <si>
    <t>17. 7. 3</t>
  </si>
  <si>
    <t>17. 9.11</t>
  </si>
  <si>
    <t>　</t>
  </si>
  <si>
    <t>19．4．8</t>
  </si>
  <si>
    <t>19．4.22</t>
  </si>
  <si>
    <t>19．7.29</t>
  </si>
  <si>
    <t>21．4.12</t>
  </si>
  <si>
    <t>21．7．5</t>
  </si>
  <si>
    <t>21．8.30</t>
  </si>
  <si>
    <t>22. 7.11</t>
  </si>
  <si>
    <t>23. 4.10</t>
  </si>
  <si>
    <t>23. 4.24</t>
  </si>
  <si>
    <t>24.12.16</t>
  </si>
  <si>
    <t>25. 4.14</t>
  </si>
  <si>
    <t>25. 7.21</t>
  </si>
  <si>
    <t>(比 例 代 表)</t>
  </si>
  <si>
    <t>26.12.14</t>
  </si>
  <si>
    <t>(小 選 挙 区)</t>
  </si>
  <si>
    <t>＜平成２６年１２月１４日執行＞</t>
  </si>
  <si>
    <t>維新の党</t>
  </si>
  <si>
    <t>民主党</t>
  </si>
  <si>
    <t>次世代の党</t>
  </si>
  <si>
    <t>自由民主党</t>
  </si>
  <si>
    <t>生活の党</t>
  </si>
  <si>
    <t>社会民主党</t>
  </si>
  <si>
    <t>27. 4.12</t>
  </si>
  <si>
    <t>27. 4.26</t>
  </si>
  <si>
    <t>市議会議員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</si>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</sst>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"/>
    <numFmt numFmtId="187" formatCode="0.000"/>
    <numFmt numFmtId="188" formatCode="#,##0_ "/>
    <numFmt numFmtId="189" formatCode="#,##0.00_ "/>
    <numFmt numFmtId="190" formatCode="#,##0_);[Red]\(#,##0\)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8"/>
      <name val="Syste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tted"/>
      <bottom style="medium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Border="1" applyAlignment="1" applyProtection="1">
      <alignment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 applyProtection="1">
      <alignment/>
      <protection locked="0"/>
    </xf>
    <xf numFmtId="0" fontId="9" fillId="0" borderId="11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 applyProtection="1">
      <alignment/>
      <protection locked="0"/>
    </xf>
    <xf numFmtId="2" fontId="9" fillId="0" borderId="16" xfId="0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Border="1" applyAlignment="1" applyProtection="1">
      <alignment/>
      <protection locked="0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 applyProtection="1">
      <alignment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 applyProtection="1">
      <alignment/>
      <protection locked="0"/>
    </xf>
    <xf numFmtId="0" fontId="9" fillId="0" borderId="19" xfId="0" applyFont="1" applyBorder="1" applyAlignment="1">
      <alignment/>
    </xf>
    <xf numFmtId="2" fontId="9" fillId="0" borderId="19" xfId="0" applyNumberFormat="1" applyFont="1" applyBorder="1" applyAlignment="1" applyProtection="1">
      <alignment/>
      <protection locked="0"/>
    </xf>
    <xf numFmtId="2" fontId="9" fillId="0" borderId="19" xfId="0" applyNumberFormat="1" applyFont="1" applyBorder="1" applyAlignment="1">
      <alignment/>
    </xf>
    <xf numFmtId="2" fontId="9" fillId="0" borderId="19" xfId="0" applyNumberFormat="1" applyFont="1" applyFill="1" applyBorder="1" applyAlignment="1" applyProtection="1">
      <alignment/>
      <protection locked="0"/>
    </xf>
    <xf numFmtId="3" fontId="51" fillId="0" borderId="11" xfId="0" applyNumberFormat="1" applyFont="1" applyBorder="1" applyAlignment="1" applyProtection="1">
      <alignment/>
      <protection locked="0"/>
    </xf>
    <xf numFmtId="2" fontId="51" fillId="0" borderId="19" xfId="0" applyNumberFormat="1" applyFont="1" applyBorder="1" applyAlignment="1" applyProtection="1">
      <alignment/>
      <protection locked="0"/>
    </xf>
    <xf numFmtId="2" fontId="51" fillId="0" borderId="16" xfId="0" applyNumberFormat="1" applyFont="1" applyBorder="1" applyAlignment="1" applyProtection="1">
      <alignment/>
      <protection locked="0"/>
    </xf>
    <xf numFmtId="3" fontId="52" fillId="0" borderId="11" xfId="0" applyNumberFormat="1" applyFont="1" applyBorder="1" applyAlignment="1" applyProtection="1">
      <alignment/>
      <protection locked="0"/>
    </xf>
    <xf numFmtId="2" fontId="52" fillId="0" borderId="19" xfId="0" applyNumberFormat="1" applyFont="1" applyBorder="1" applyAlignment="1" applyProtection="1">
      <alignment/>
      <protection locked="0"/>
    </xf>
    <xf numFmtId="2" fontId="52" fillId="0" borderId="16" xfId="0" applyNumberFormat="1" applyFont="1" applyBorder="1" applyAlignment="1" applyProtection="1">
      <alignment/>
      <protection locked="0"/>
    </xf>
    <xf numFmtId="0" fontId="51" fillId="0" borderId="11" xfId="0" applyNumberFormat="1" applyFont="1" applyBorder="1" applyAlignment="1" applyProtection="1">
      <alignment horizontal="center"/>
      <protection locked="0"/>
    </xf>
    <xf numFmtId="3" fontId="51" fillId="0" borderId="12" xfId="0" applyNumberFormat="1" applyFont="1" applyBorder="1" applyAlignment="1" applyProtection="1">
      <alignment/>
      <protection locked="0"/>
    </xf>
    <xf numFmtId="0" fontId="51" fillId="0" borderId="20" xfId="0" applyNumberFormat="1" applyFont="1" applyBorder="1" applyAlignment="1" applyProtection="1">
      <alignment horizontal="center"/>
      <protection locked="0"/>
    </xf>
    <xf numFmtId="3" fontId="51" fillId="0" borderId="21" xfId="0" applyNumberFormat="1" applyFont="1" applyBorder="1" applyAlignment="1" applyProtection="1">
      <alignment/>
      <protection locked="0"/>
    </xf>
    <xf numFmtId="3" fontId="51" fillId="0" borderId="20" xfId="0" applyNumberFormat="1" applyFont="1" applyBorder="1" applyAlignment="1" applyProtection="1">
      <alignment/>
      <protection locked="0"/>
    </xf>
    <xf numFmtId="2" fontId="51" fillId="0" borderId="22" xfId="0" applyNumberFormat="1" applyFont="1" applyBorder="1" applyAlignment="1" applyProtection="1">
      <alignment/>
      <protection locked="0"/>
    </xf>
    <xf numFmtId="2" fontId="51" fillId="0" borderId="23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1" fillId="0" borderId="0" xfId="0" applyNumberFormat="1" applyFont="1" applyAlignment="1" applyProtection="1">
      <alignment/>
      <protection locked="0"/>
    </xf>
    <xf numFmtId="0" fontId="9" fillId="0" borderId="24" xfId="0" applyFont="1" applyBorder="1" applyAlignment="1">
      <alignment/>
    </xf>
    <xf numFmtId="0" fontId="51" fillId="0" borderId="25" xfId="0" applyNumberFormat="1" applyFont="1" applyBorder="1" applyAlignment="1" applyProtection="1">
      <alignment horizontal="center" vertical="center"/>
      <protection locked="0"/>
    </xf>
    <xf numFmtId="0" fontId="51" fillId="0" borderId="26" xfId="0" applyNumberFormat="1" applyFont="1" applyBorder="1" applyAlignment="1" applyProtection="1">
      <alignment horizontal="center" vertical="center"/>
      <protection locked="0"/>
    </xf>
    <xf numFmtId="0" fontId="51" fillId="0" borderId="25" xfId="0" applyNumberFormat="1" applyFont="1" applyBorder="1" applyAlignment="1" applyProtection="1">
      <alignment vertical="center"/>
      <protection locked="0"/>
    </xf>
    <xf numFmtId="0" fontId="51" fillId="0" borderId="2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 applyProtection="1">
      <alignment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 applyProtection="1">
      <alignment horizontal="center" vertical="center"/>
      <protection locked="0"/>
    </xf>
    <xf numFmtId="0" fontId="51" fillId="0" borderId="28" xfId="0" applyNumberFormat="1" applyFont="1" applyFill="1" applyBorder="1" applyAlignment="1" applyProtection="1">
      <alignment horizontal="center" vertical="center"/>
      <protection locked="0"/>
    </xf>
    <xf numFmtId="3" fontId="51" fillId="0" borderId="29" xfId="0" applyNumberFormat="1" applyFont="1" applyBorder="1" applyAlignment="1" applyProtection="1">
      <alignment horizontal="center"/>
      <protection locked="0"/>
    </xf>
    <xf numFmtId="0" fontId="5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32" xfId="0" applyNumberFormat="1" applyFont="1" applyBorder="1" applyAlignment="1" applyProtection="1">
      <alignment horizontal="center" vertical="center"/>
      <protection locked="0"/>
    </xf>
    <xf numFmtId="3" fontId="51" fillId="0" borderId="33" xfId="0" applyNumberFormat="1" applyFont="1" applyBorder="1" applyAlignment="1" applyProtection="1">
      <alignment horizontal="distributed" vertical="center"/>
      <protection locked="0"/>
    </xf>
    <xf numFmtId="3" fontId="51" fillId="0" borderId="29" xfId="0" applyNumberFormat="1" applyFont="1" applyBorder="1" applyAlignment="1" applyProtection="1">
      <alignment horizontal="distributed" vertical="center"/>
      <protection locked="0"/>
    </xf>
    <xf numFmtId="0" fontId="51" fillId="0" borderId="34" xfId="0" applyNumberFormat="1" applyFont="1" applyBorder="1" applyAlignment="1" applyProtection="1">
      <alignment horizontal="distributed" vertical="center"/>
      <protection locked="0"/>
    </xf>
    <xf numFmtId="0" fontId="51" fillId="0" borderId="35" xfId="0" applyNumberFormat="1" applyFont="1" applyBorder="1" applyAlignment="1" applyProtection="1">
      <alignment horizontal="distributed" vertical="center"/>
      <protection locked="0"/>
    </xf>
    <xf numFmtId="4" fontId="51" fillId="0" borderId="36" xfId="0" applyNumberFormat="1" applyFont="1" applyBorder="1" applyAlignment="1" applyProtection="1">
      <alignment horizontal="distributed" vertical="center"/>
      <protection locked="0"/>
    </xf>
    <xf numFmtId="4" fontId="51" fillId="0" borderId="0" xfId="0" applyNumberFormat="1" applyFont="1" applyBorder="1" applyAlignment="1" applyProtection="1">
      <alignment horizontal="distributed" vertical="center"/>
      <protection locked="0"/>
    </xf>
    <xf numFmtId="0" fontId="51" fillId="0" borderId="36" xfId="0" applyNumberFormat="1" applyFont="1" applyBorder="1" applyAlignment="1" applyProtection="1">
      <alignment horizontal="distributed" vertical="center"/>
      <protection locked="0"/>
    </xf>
    <xf numFmtId="0" fontId="51" fillId="0" borderId="0" xfId="0" applyNumberFormat="1" applyFont="1" applyBorder="1" applyAlignment="1" applyProtection="1">
      <alignment horizontal="distributed" vertical="center"/>
      <protection locked="0"/>
    </xf>
    <xf numFmtId="0" fontId="51" fillId="0" borderId="27" xfId="0" applyNumberFormat="1" applyFont="1" applyFill="1" applyBorder="1" applyAlignment="1" applyProtection="1">
      <alignment horizontal="distributed" vertical="center"/>
      <protection locked="0"/>
    </xf>
    <xf numFmtId="189" fontId="51" fillId="0" borderId="12" xfId="0" applyNumberFormat="1" applyFont="1" applyBorder="1" applyAlignment="1" applyProtection="1">
      <alignment horizontal="right" vertical="center"/>
      <protection locked="0"/>
    </xf>
    <xf numFmtId="189" fontId="51" fillId="0" borderId="0" xfId="0" applyNumberFormat="1" applyFont="1" applyBorder="1" applyAlignment="1" applyProtection="1">
      <alignment horizontal="right" vertical="center"/>
      <protection locked="0"/>
    </xf>
    <xf numFmtId="189" fontId="51" fillId="0" borderId="37" xfId="0" applyNumberFormat="1" applyFont="1" applyBorder="1" applyAlignment="1" applyProtection="1">
      <alignment horizontal="right" vertical="center"/>
      <protection locked="0"/>
    </xf>
    <xf numFmtId="0" fontId="51" fillId="0" borderId="28" xfId="0" applyNumberFormat="1" applyFont="1" applyFill="1" applyBorder="1" applyAlignment="1" applyProtection="1">
      <alignment horizontal="distributed" vertical="center"/>
      <protection locked="0"/>
    </xf>
    <xf numFmtId="0" fontId="51" fillId="0" borderId="0" xfId="0" applyNumberFormat="1" applyFont="1" applyFill="1" applyBorder="1" applyAlignment="1" applyProtection="1">
      <alignment horizontal="distributed" vertical="center"/>
      <protection locked="0"/>
    </xf>
    <xf numFmtId="189" fontId="51" fillId="0" borderId="38" xfId="0" applyNumberFormat="1" applyFont="1" applyBorder="1" applyAlignment="1" applyProtection="1">
      <alignment horizontal="right" vertical="center"/>
      <protection locked="0"/>
    </xf>
    <xf numFmtId="188" fontId="51" fillId="0" borderId="21" xfId="0" applyNumberFormat="1" applyFont="1" applyBorder="1" applyAlignment="1" applyProtection="1">
      <alignment horizontal="right" vertical="center"/>
      <protection locked="0"/>
    </xf>
    <xf numFmtId="188" fontId="51" fillId="0" borderId="28" xfId="0" applyNumberFormat="1" applyFont="1" applyBorder="1" applyAlignment="1" applyProtection="1">
      <alignment horizontal="right" vertical="center"/>
      <protection locked="0"/>
    </xf>
    <xf numFmtId="188" fontId="51" fillId="0" borderId="22" xfId="0" applyNumberFormat="1" applyFont="1" applyBorder="1" applyAlignment="1" applyProtection="1">
      <alignment horizontal="right" vertical="center"/>
      <protection locked="0"/>
    </xf>
    <xf numFmtId="188" fontId="51" fillId="0" borderId="12" xfId="0" applyNumberFormat="1" applyFont="1" applyBorder="1" applyAlignment="1" applyProtection="1">
      <alignment horizontal="right" vertical="center"/>
      <protection locked="0"/>
    </xf>
    <xf numFmtId="188" fontId="51" fillId="0" borderId="0" xfId="0" applyNumberFormat="1" applyFont="1" applyBorder="1" applyAlignment="1" applyProtection="1">
      <alignment horizontal="right" vertical="center"/>
      <protection locked="0"/>
    </xf>
    <xf numFmtId="188" fontId="51" fillId="0" borderId="19" xfId="0" applyNumberFormat="1" applyFont="1" applyBorder="1" applyAlignment="1" applyProtection="1">
      <alignment horizontal="right" vertical="center"/>
      <protection locked="0"/>
    </xf>
    <xf numFmtId="189" fontId="51" fillId="0" borderId="39" xfId="0" applyNumberFormat="1" applyFont="1" applyBorder="1" applyAlignment="1" applyProtection="1">
      <alignment horizontal="right" vertical="center"/>
      <protection locked="0"/>
    </xf>
    <xf numFmtId="189" fontId="51" fillId="0" borderId="40" xfId="0" applyNumberFormat="1" applyFont="1" applyBorder="1" applyAlignment="1" applyProtection="1">
      <alignment horizontal="right" vertical="center"/>
      <protection locked="0"/>
    </xf>
    <xf numFmtId="0" fontId="51" fillId="0" borderId="36" xfId="0" applyNumberFormat="1" applyFont="1" applyFill="1" applyBorder="1" applyAlignment="1" applyProtection="1">
      <alignment horizontal="distributed" vertical="center"/>
      <protection locked="0"/>
    </xf>
    <xf numFmtId="0" fontId="51" fillId="0" borderId="41" xfId="0" applyNumberFormat="1" applyFont="1" applyFill="1" applyBorder="1" applyAlignment="1" applyProtection="1">
      <alignment horizontal="distributed" vertical="center"/>
      <protection locked="0"/>
    </xf>
    <xf numFmtId="188" fontId="51" fillId="0" borderId="42" xfId="0" applyNumberFormat="1" applyFont="1" applyBorder="1" applyAlignment="1" applyProtection="1">
      <alignment horizontal="right" vertical="center"/>
      <protection locked="0"/>
    </xf>
    <xf numFmtId="188" fontId="51" fillId="0" borderId="43" xfId="0" applyNumberFormat="1" applyFont="1" applyBorder="1" applyAlignment="1" applyProtection="1">
      <alignment horizontal="right" vertical="center"/>
      <protection locked="0"/>
    </xf>
    <xf numFmtId="188" fontId="51" fillId="0" borderId="44" xfId="0" applyNumberFormat="1" applyFont="1" applyBorder="1" applyAlignment="1" applyProtection="1">
      <alignment horizontal="right" vertical="center"/>
      <protection locked="0"/>
    </xf>
    <xf numFmtId="188" fontId="51" fillId="0" borderId="45" xfId="0" applyNumberFormat="1" applyFont="1" applyBorder="1" applyAlignment="1" applyProtection="1">
      <alignment horizontal="right" vertical="center"/>
      <protection locked="0"/>
    </xf>
    <xf numFmtId="0" fontId="10" fillId="0" borderId="46" xfId="0" applyNumberFormat="1" applyFont="1" applyBorder="1" applyAlignment="1" applyProtection="1">
      <alignment horizontal="right"/>
      <protection locked="0"/>
    </xf>
    <xf numFmtId="0" fontId="51" fillId="0" borderId="47" xfId="0" applyNumberFormat="1" applyFont="1" applyBorder="1" applyAlignment="1" applyProtection="1">
      <alignment horizontal="center" vertical="center"/>
      <protection locked="0"/>
    </xf>
    <xf numFmtId="0" fontId="51" fillId="0" borderId="32" xfId="0" applyNumberFormat="1" applyFont="1" applyBorder="1" applyAlignment="1" applyProtection="1">
      <alignment horizontal="center" vertical="center"/>
      <protection locked="0"/>
    </xf>
    <xf numFmtId="0" fontId="51" fillId="0" borderId="48" xfId="0" applyNumberFormat="1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>
      <alignment horizontal="right"/>
    </xf>
    <xf numFmtId="189" fontId="51" fillId="0" borderId="42" xfId="0" applyNumberFormat="1" applyFont="1" applyBorder="1" applyAlignment="1" applyProtection="1">
      <alignment horizontal="right" vertical="center"/>
      <protection locked="0"/>
    </xf>
    <xf numFmtId="189" fontId="51" fillId="0" borderId="49" xfId="0" applyNumberFormat="1" applyFont="1" applyBorder="1" applyAlignment="1" applyProtection="1">
      <alignment horizontal="right" vertical="center"/>
      <protection locked="0"/>
    </xf>
    <xf numFmtId="189" fontId="51" fillId="0" borderId="44" xfId="0" applyNumberFormat="1" applyFont="1" applyBorder="1" applyAlignment="1" applyProtection="1">
      <alignment horizontal="right" vertical="center"/>
      <protection locked="0"/>
    </xf>
    <xf numFmtId="189" fontId="51" fillId="0" borderId="50" xfId="0" applyNumberFormat="1" applyFont="1" applyBorder="1" applyAlignment="1" applyProtection="1">
      <alignment horizontal="right" vertical="center"/>
      <protection locked="0"/>
    </xf>
    <xf numFmtId="188" fontId="51" fillId="0" borderId="39" xfId="0" applyNumberFormat="1" applyFont="1" applyBorder="1" applyAlignment="1" applyProtection="1">
      <alignment horizontal="right" vertical="center"/>
      <protection locked="0"/>
    </xf>
    <xf numFmtId="188" fontId="51" fillId="0" borderId="51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9" fillId="0" borderId="13" xfId="0" applyNumberFormat="1" applyFont="1" applyBorder="1" applyAlignment="1" applyProtection="1" quotePrefix="1">
      <alignment horizontal="left"/>
      <protection locked="0"/>
    </xf>
    <xf numFmtId="49" fontId="9" fillId="0" borderId="19" xfId="0" applyNumberFormat="1" applyFont="1" applyBorder="1" applyAlignment="1" applyProtection="1" quotePrefix="1">
      <alignment horizontal="left"/>
      <protection locked="0"/>
    </xf>
    <xf numFmtId="49" fontId="51" fillId="0" borderId="14" xfId="0" applyNumberFormat="1" applyFont="1" applyBorder="1" applyAlignment="1" applyProtection="1" quotePrefix="1">
      <alignment horizontal="left"/>
      <protection locked="0"/>
    </xf>
    <xf numFmtId="49" fontId="51" fillId="0" borderId="22" xfId="0" applyNumberFormat="1" applyFont="1" applyBorder="1" applyAlignment="1" applyProtection="1" quotePrefix="1">
      <alignment horizontal="left"/>
      <protection locked="0"/>
    </xf>
    <xf numFmtId="49" fontId="9" fillId="0" borderId="13" xfId="0" applyNumberFormat="1" applyFont="1" applyBorder="1" applyAlignment="1" applyProtection="1" quotePrefix="1">
      <alignment horizontal="center"/>
      <protection locked="0"/>
    </xf>
    <xf numFmtId="49" fontId="9" fillId="0" borderId="19" xfId="0" applyNumberFormat="1" applyFont="1" applyBorder="1" applyAlignment="1" applyProtection="1" quotePrefix="1">
      <alignment horizontal="center"/>
      <protection locked="0"/>
    </xf>
    <xf numFmtId="49" fontId="51" fillId="0" borderId="13" xfId="0" applyNumberFormat="1" applyFont="1" applyBorder="1" applyAlignment="1" applyProtection="1" quotePrefix="1">
      <alignment horizontal="left"/>
      <protection locked="0"/>
    </xf>
    <xf numFmtId="49" fontId="51" fillId="0" borderId="19" xfId="0" applyNumberFormat="1" applyFont="1" applyBorder="1" applyAlignment="1" applyProtection="1" quotePrefix="1">
      <alignment horizontal="left"/>
      <protection locked="0"/>
    </xf>
    <xf numFmtId="49" fontId="51" fillId="0" borderId="13" xfId="0" applyNumberFormat="1" applyFont="1" applyBorder="1" applyAlignment="1" applyProtection="1" quotePrefix="1">
      <alignment horizontal="center"/>
      <protection locked="0"/>
    </xf>
    <xf numFmtId="49" fontId="51" fillId="0" borderId="19" xfId="0" applyNumberFormat="1" applyFont="1" applyBorder="1" applyAlignment="1" applyProtection="1" quotePrefix="1">
      <alignment horizont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52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3" fontId="51" fillId="0" borderId="21" xfId="0" applyNumberFormat="1" applyFont="1" applyBorder="1" applyAlignment="1" applyProtection="1">
      <alignment horizontal="right"/>
      <protection locked="0"/>
    </xf>
    <xf numFmtId="3" fontId="51" fillId="0" borderId="22" xfId="0" applyNumberFormat="1" applyFont="1" applyBorder="1" applyAlignment="1" applyProtection="1">
      <alignment horizontal="right"/>
      <protection locked="0"/>
    </xf>
    <xf numFmtId="3" fontId="9" fillId="0" borderId="12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 locked="0"/>
    </xf>
    <xf numFmtId="3" fontId="51" fillId="0" borderId="12" xfId="0" applyNumberFormat="1" applyFont="1" applyBorder="1" applyAlignment="1" applyProtection="1">
      <alignment horizontal="right"/>
      <protection locked="0"/>
    </xf>
    <xf numFmtId="3" fontId="51" fillId="0" borderId="19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51" fillId="0" borderId="53" xfId="0" applyNumberFormat="1" applyFont="1" applyBorder="1" applyAlignment="1" applyProtection="1">
      <alignment horizontal="right"/>
      <protection locked="0"/>
    </xf>
    <xf numFmtId="3" fontId="9" fillId="0" borderId="36" xfId="0" applyNumberFormat="1" applyFont="1" applyBorder="1" applyAlignment="1" applyProtection="1">
      <alignment horizontal="right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3" fontId="51" fillId="0" borderId="36" xfId="0" applyNumberFormat="1" applyFont="1" applyBorder="1" applyAlignment="1" applyProtection="1">
      <alignment horizontal="right"/>
      <protection locked="0"/>
    </xf>
    <xf numFmtId="3" fontId="52" fillId="0" borderId="36" xfId="0" applyNumberFormat="1" applyFont="1" applyBorder="1" applyAlignment="1" applyProtection="1">
      <alignment horizontal="right"/>
      <protection locked="0"/>
    </xf>
    <xf numFmtId="3" fontId="52" fillId="0" borderId="19" xfId="0" applyNumberFormat="1" applyFont="1" applyBorder="1" applyAlignment="1" applyProtection="1">
      <alignment horizontal="right"/>
      <protection locked="0"/>
    </xf>
    <xf numFmtId="3" fontId="51" fillId="0" borderId="55" xfId="0" applyNumberFormat="1" applyFont="1" applyBorder="1" applyAlignment="1" applyProtection="1">
      <alignment horizontal="right"/>
      <protection locked="0"/>
    </xf>
    <xf numFmtId="3" fontId="9" fillId="0" borderId="37" xfId="0" applyNumberFormat="1" applyFont="1" applyBorder="1" applyAlignment="1" applyProtection="1">
      <alignment horizontal="right"/>
      <protection locked="0"/>
    </xf>
    <xf numFmtId="0" fontId="9" fillId="0" borderId="56" xfId="0" applyNumberFormat="1" applyFont="1" applyBorder="1" applyAlignment="1" applyProtection="1">
      <alignment horizontal="center" vertical="center"/>
      <protection locked="0"/>
    </xf>
    <xf numFmtId="3" fontId="51" fillId="0" borderId="37" xfId="0" applyNumberFormat="1" applyFont="1" applyBorder="1" applyAlignment="1" applyProtection="1">
      <alignment horizontal="right"/>
      <protection locked="0"/>
    </xf>
    <xf numFmtId="3" fontId="52" fillId="0" borderId="12" xfId="0" applyNumberFormat="1" applyFont="1" applyBorder="1" applyAlignment="1" applyProtection="1">
      <alignment horizontal="right"/>
      <protection locked="0"/>
    </xf>
    <xf numFmtId="3" fontId="52" fillId="0" borderId="37" xfId="0" applyNumberFormat="1" applyFont="1" applyBorder="1" applyAlignment="1" applyProtection="1">
      <alignment horizontal="right"/>
      <protection locked="0"/>
    </xf>
    <xf numFmtId="2" fontId="51" fillId="0" borderId="21" xfId="0" applyNumberFormat="1" applyFont="1" applyBorder="1" applyAlignment="1" applyProtection="1">
      <alignment horizontal="right"/>
      <protection locked="0"/>
    </xf>
    <xf numFmtId="2" fontId="51" fillId="0" borderId="22" xfId="0" applyNumberFormat="1" applyFont="1" applyBorder="1" applyAlignment="1" applyProtection="1">
      <alignment horizontal="right"/>
      <protection locked="0"/>
    </xf>
    <xf numFmtId="2" fontId="9" fillId="0" borderId="12" xfId="0" applyNumberFormat="1" applyFont="1" applyBorder="1" applyAlignment="1" applyProtection="1">
      <alignment horizontal="right"/>
      <protection locked="0"/>
    </xf>
    <xf numFmtId="2" fontId="9" fillId="0" borderId="19" xfId="0" applyNumberFormat="1" applyFont="1" applyBorder="1" applyAlignment="1" applyProtection="1">
      <alignment horizontal="right"/>
      <protection locked="0"/>
    </xf>
    <xf numFmtId="2" fontId="51" fillId="0" borderId="12" xfId="0" applyNumberFormat="1" applyFont="1" applyBorder="1" applyAlignment="1" applyProtection="1">
      <alignment horizontal="right"/>
      <protection locked="0"/>
    </xf>
    <xf numFmtId="2" fontId="51" fillId="0" borderId="19" xfId="0" applyNumberFormat="1" applyFont="1" applyBorder="1" applyAlignment="1" applyProtection="1">
      <alignment horizontal="right"/>
      <protection locked="0"/>
    </xf>
    <xf numFmtId="0" fontId="9" fillId="0" borderId="57" xfId="0" applyNumberFormat="1" applyFont="1" applyBorder="1" applyAlignment="1" applyProtection="1">
      <alignment horizontal="center" vertical="center"/>
      <protection locked="0"/>
    </xf>
    <xf numFmtId="0" fontId="9" fillId="0" borderId="58" xfId="0" applyNumberFormat="1" applyFont="1" applyBorder="1" applyAlignment="1" applyProtection="1">
      <alignment horizontal="center" vertical="center"/>
      <protection locked="0"/>
    </xf>
    <xf numFmtId="0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60" xfId="0" applyNumberFormat="1" applyFont="1" applyBorder="1" applyAlignment="1" applyProtection="1">
      <alignment horizontal="center" vertical="center"/>
      <protection locked="0"/>
    </xf>
    <xf numFmtId="2" fontId="52" fillId="0" borderId="12" xfId="0" applyNumberFormat="1" applyFont="1" applyBorder="1" applyAlignment="1" applyProtection="1">
      <alignment horizontal="right"/>
      <protection locked="0"/>
    </xf>
    <xf numFmtId="2" fontId="52" fillId="0" borderId="19" xfId="0" applyNumberFormat="1" applyFont="1" applyBorder="1" applyAlignment="1" applyProtection="1">
      <alignment horizontal="right"/>
      <protection locked="0"/>
    </xf>
    <xf numFmtId="0" fontId="51" fillId="0" borderId="52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right"/>
      <protection locked="0"/>
    </xf>
    <xf numFmtId="3" fontId="9" fillId="0" borderId="28" xfId="0" applyNumberFormat="1" applyFont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 horizontal="right"/>
      <protection locked="0"/>
    </xf>
    <xf numFmtId="0" fontId="9" fillId="0" borderId="61" xfId="0" applyNumberFormat="1" applyFont="1" applyBorder="1" applyAlignment="1" applyProtection="1">
      <alignment horizontal="center" vertical="center"/>
      <protection locked="0"/>
    </xf>
    <xf numFmtId="188" fontId="51" fillId="0" borderId="27" xfId="0" applyNumberFormat="1" applyFont="1" applyBorder="1" applyAlignment="1" applyProtection="1">
      <alignment horizontal="right" vertical="center"/>
      <protection locked="0"/>
    </xf>
    <xf numFmtId="189" fontId="51" fillId="0" borderId="21" xfId="0" applyNumberFormat="1" applyFont="1" applyBorder="1" applyAlignment="1" applyProtection="1">
      <alignment horizontal="right" vertical="center"/>
      <protection locked="0"/>
    </xf>
    <xf numFmtId="189" fontId="51" fillId="0" borderId="28" xfId="0" applyNumberFormat="1" applyFont="1" applyBorder="1" applyAlignment="1" applyProtection="1">
      <alignment horizontal="right" vertical="center"/>
      <protection locked="0"/>
    </xf>
    <xf numFmtId="189" fontId="51" fillId="0" borderId="55" xfId="0" applyNumberFormat="1" applyFont="1" applyBorder="1" applyAlignment="1" applyProtection="1">
      <alignment horizontal="right" vertical="center"/>
      <protection locked="0"/>
    </xf>
    <xf numFmtId="189" fontId="51" fillId="0" borderId="27" xfId="0" applyNumberFormat="1" applyFont="1" applyBorder="1" applyAlignment="1" applyProtection="1">
      <alignment horizontal="right" vertical="center"/>
      <protection locked="0"/>
    </xf>
    <xf numFmtId="189" fontId="51" fillId="0" borderId="62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11" defaultRowHeight="15"/>
  <cols>
    <col min="1" max="1" width="1.203125" style="2" customWidth="1"/>
    <col min="2" max="2" width="5.69921875" style="2" customWidth="1"/>
    <col min="3" max="3" width="12" style="2" customWidth="1"/>
    <col min="4" max="4" width="1.203125" style="2" customWidth="1"/>
    <col min="5" max="5" width="5.5" style="2" customWidth="1"/>
    <col min="6" max="6" width="3.3984375" style="2" customWidth="1"/>
    <col min="7" max="8" width="1.59765625" style="2" customWidth="1"/>
    <col min="9" max="9" width="6.69921875" style="2" customWidth="1"/>
    <col min="10" max="10" width="1.203125" style="2" customWidth="1"/>
    <col min="11" max="11" width="5.5" style="2" customWidth="1"/>
    <col min="12" max="12" width="6.69921875" style="2" customWidth="1"/>
    <col min="13" max="13" width="5.5" style="2" customWidth="1"/>
    <col min="14" max="14" width="1.203125" style="2" customWidth="1"/>
    <col min="15" max="15" width="6.69921875" style="2" customWidth="1"/>
    <col min="16" max="17" width="3.5" style="2" customWidth="1"/>
    <col min="18" max="18" width="6.69921875" style="2" customWidth="1"/>
    <col min="19" max="16384" width="11" style="2" customWidth="1"/>
  </cols>
  <sheetData>
    <row r="1" spans="1:19" ht="18.75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" t="s">
        <v>75</v>
      </c>
    </row>
    <row r="2" spans="2:18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 customHeight="1">
      <c r="A3" s="146" t="s">
        <v>0</v>
      </c>
      <c r="B3" s="147"/>
      <c r="C3" s="61" t="s">
        <v>1</v>
      </c>
      <c r="D3" s="117" t="s">
        <v>25</v>
      </c>
      <c r="E3" s="64"/>
      <c r="F3" s="64"/>
      <c r="G3" s="64"/>
      <c r="H3" s="64"/>
      <c r="I3" s="118"/>
      <c r="J3" s="63" t="s">
        <v>26</v>
      </c>
      <c r="K3" s="64"/>
      <c r="L3" s="64"/>
      <c r="M3" s="64"/>
      <c r="N3" s="118"/>
      <c r="O3" s="63" t="s">
        <v>27</v>
      </c>
      <c r="P3" s="64"/>
      <c r="Q3" s="64"/>
      <c r="R3" s="65"/>
    </row>
    <row r="4" spans="1:18" ht="12" customHeight="1">
      <c r="A4" s="148"/>
      <c r="B4" s="149"/>
      <c r="C4" s="62"/>
      <c r="D4" s="119" t="s">
        <v>2</v>
      </c>
      <c r="E4" s="120"/>
      <c r="F4" s="119" t="s">
        <v>3</v>
      </c>
      <c r="G4" s="156"/>
      <c r="H4" s="120"/>
      <c r="I4" s="8" t="s">
        <v>4</v>
      </c>
      <c r="J4" s="130" t="s">
        <v>2</v>
      </c>
      <c r="K4" s="120"/>
      <c r="L4" s="20" t="s">
        <v>3</v>
      </c>
      <c r="M4" s="119" t="s">
        <v>4</v>
      </c>
      <c r="N4" s="136"/>
      <c r="O4" s="29" t="s">
        <v>5</v>
      </c>
      <c r="P4" s="119" t="s">
        <v>3</v>
      </c>
      <c r="Q4" s="120"/>
      <c r="R4" s="18" t="s">
        <v>4</v>
      </c>
    </row>
    <row r="5" spans="1:18" ht="12.75" customHeight="1">
      <c r="A5" s="107" t="s">
        <v>38</v>
      </c>
      <c r="B5" s="108"/>
      <c r="C5" s="9" t="s">
        <v>9</v>
      </c>
      <c r="D5" s="123"/>
      <c r="E5" s="124"/>
      <c r="F5" s="123"/>
      <c r="G5" s="127"/>
      <c r="H5" s="124"/>
      <c r="I5" s="10"/>
      <c r="J5" s="129"/>
      <c r="K5" s="124"/>
      <c r="L5" s="11"/>
      <c r="M5" s="123"/>
      <c r="N5" s="135"/>
      <c r="O5" s="30"/>
      <c r="P5" s="142"/>
      <c r="Q5" s="143"/>
      <c r="R5" s="19"/>
    </row>
    <row r="6" spans="1:18" ht="12.75" customHeight="1">
      <c r="A6" s="107"/>
      <c r="B6" s="108"/>
      <c r="C6" s="9" t="s">
        <v>18</v>
      </c>
      <c r="D6" s="123">
        <f>F6+I6</f>
        <v>152191</v>
      </c>
      <c r="E6" s="124"/>
      <c r="F6" s="123">
        <v>75250</v>
      </c>
      <c r="G6" s="127"/>
      <c r="H6" s="124"/>
      <c r="I6" s="10">
        <v>76941</v>
      </c>
      <c r="J6" s="129">
        <f>L6+M6</f>
        <v>84535</v>
      </c>
      <c r="K6" s="124"/>
      <c r="L6" s="11">
        <v>41769</v>
      </c>
      <c r="M6" s="123">
        <v>42766</v>
      </c>
      <c r="N6" s="135"/>
      <c r="O6" s="30">
        <f>ROUND(J6/D6*100,2)</f>
        <v>55.55</v>
      </c>
      <c r="P6" s="142">
        <f>ROUND(L6/F6*100,2)</f>
        <v>55.51</v>
      </c>
      <c r="Q6" s="143"/>
      <c r="R6" s="19">
        <f>ROUND(M6/I6*100,2)</f>
        <v>55.58</v>
      </c>
    </row>
    <row r="7" spans="1:18" ht="12.75" customHeight="1">
      <c r="A7" s="107"/>
      <c r="B7" s="108"/>
      <c r="C7" s="9" t="s">
        <v>29</v>
      </c>
      <c r="D7" s="123">
        <f>F7+I7</f>
        <v>152248</v>
      </c>
      <c r="E7" s="124"/>
      <c r="F7" s="123">
        <v>75282</v>
      </c>
      <c r="G7" s="127"/>
      <c r="H7" s="124"/>
      <c r="I7" s="10">
        <v>76966</v>
      </c>
      <c r="J7" s="129">
        <f>L7+M7</f>
        <v>84513</v>
      </c>
      <c r="K7" s="124"/>
      <c r="L7" s="11">
        <v>41761</v>
      </c>
      <c r="M7" s="123">
        <v>42752</v>
      </c>
      <c r="N7" s="135"/>
      <c r="O7" s="30">
        <f>ROUND(J7/D7*100,2)</f>
        <v>55.51</v>
      </c>
      <c r="P7" s="142">
        <f>ROUND(L7/F7*100,2)</f>
        <v>55.47</v>
      </c>
      <c r="Q7" s="143"/>
      <c r="R7" s="19">
        <f>ROUND(M7/I7*100,2)</f>
        <v>55.55</v>
      </c>
    </row>
    <row r="8" spans="1:18" ht="12.75" customHeight="1">
      <c r="A8" s="107" t="s">
        <v>39</v>
      </c>
      <c r="B8" s="108"/>
      <c r="C8" s="9" t="s">
        <v>11</v>
      </c>
      <c r="D8" s="123">
        <f>F8+I8</f>
        <v>148694</v>
      </c>
      <c r="E8" s="124"/>
      <c r="F8" s="123">
        <v>73229</v>
      </c>
      <c r="G8" s="127"/>
      <c r="H8" s="124"/>
      <c r="I8" s="10">
        <v>75465</v>
      </c>
      <c r="J8" s="129">
        <f>L8+M8</f>
        <v>55347</v>
      </c>
      <c r="K8" s="124"/>
      <c r="L8" s="11">
        <v>26267</v>
      </c>
      <c r="M8" s="123">
        <v>29080</v>
      </c>
      <c r="N8" s="135"/>
      <c r="O8" s="30">
        <f>ROUND(J8/D8*100,2)</f>
        <v>37.22</v>
      </c>
      <c r="P8" s="142">
        <f>ROUND(L8/F8*100,2)</f>
        <v>35.87</v>
      </c>
      <c r="Q8" s="143"/>
      <c r="R8" s="19">
        <f>ROUND(M8/I8*100,2)</f>
        <v>38.53</v>
      </c>
    </row>
    <row r="9" spans="1:18" ht="12.75" customHeight="1">
      <c r="A9" s="111" t="s">
        <v>40</v>
      </c>
      <c r="B9" s="112"/>
      <c r="C9" s="9" t="s">
        <v>7</v>
      </c>
      <c r="D9" s="123">
        <f>F9+I9</f>
        <v>148694</v>
      </c>
      <c r="E9" s="124"/>
      <c r="F9" s="123">
        <v>73229</v>
      </c>
      <c r="G9" s="127"/>
      <c r="H9" s="124"/>
      <c r="I9" s="10">
        <v>75465</v>
      </c>
      <c r="J9" s="129">
        <f>L9+M9</f>
        <v>55304</v>
      </c>
      <c r="K9" s="124"/>
      <c r="L9" s="11">
        <v>26236</v>
      </c>
      <c r="M9" s="123">
        <v>29068</v>
      </c>
      <c r="N9" s="135"/>
      <c r="O9" s="30">
        <f>ROUND(J9/D9*100,2)</f>
        <v>37.19</v>
      </c>
      <c r="P9" s="142">
        <f>ROUND(L9/F9*100,2)</f>
        <v>35.83</v>
      </c>
      <c r="Q9" s="143"/>
      <c r="R9" s="19">
        <f>ROUND(M9/I9*100,2)</f>
        <v>38.52</v>
      </c>
    </row>
    <row r="10" spans="1:18" ht="12.75" customHeight="1">
      <c r="A10" s="107" t="s">
        <v>41</v>
      </c>
      <c r="B10" s="108"/>
      <c r="C10" s="9" t="s">
        <v>8</v>
      </c>
      <c r="D10" s="123"/>
      <c r="E10" s="124"/>
      <c r="F10" s="123"/>
      <c r="G10" s="127"/>
      <c r="H10" s="124"/>
      <c r="I10" s="10"/>
      <c r="J10" s="129"/>
      <c r="K10" s="124"/>
      <c r="L10" s="11"/>
      <c r="M10" s="123"/>
      <c r="N10" s="135"/>
      <c r="O10" s="30"/>
      <c r="P10" s="142"/>
      <c r="Q10" s="143"/>
      <c r="R10" s="19"/>
    </row>
    <row r="11" spans="1:18" ht="12.75" customHeight="1">
      <c r="A11" s="107"/>
      <c r="B11" s="108"/>
      <c r="C11" s="9" t="s">
        <v>28</v>
      </c>
      <c r="D11" s="123">
        <f>F11+I11</f>
        <v>152009</v>
      </c>
      <c r="E11" s="124"/>
      <c r="F11" s="123">
        <v>75067</v>
      </c>
      <c r="G11" s="127"/>
      <c r="H11" s="124"/>
      <c r="I11" s="10">
        <v>76942</v>
      </c>
      <c r="J11" s="129">
        <f>L11+M11</f>
        <v>77340</v>
      </c>
      <c r="K11" s="124"/>
      <c r="L11" s="11">
        <v>38156</v>
      </c>
      <c r="M11" s="123">
        <v>39184</v>
      </c>
      <c r="N11" s="135"/>
      <c r="O11" s="30">
        <f>ROUND(J11/D11*100,2)</f>
        <v>50.88</v>
      </c>
      <c r="P11" s="142">
        <f>ROUND(L11/F11*100,2)</f>
        <v>50.83</v>
      </c>
      <c r="Q11" s="143"/>
      <c r="R11" s="19">
        <f>ROUND(M11/I11*100,2)</f>
        <v>50.93</v>
      </c>
    </row>
    <row r="12" spans="1:18" ht="12.75" customHeight="1">
      <c r="A12" s="107"/>
      <c r="B12" s="108"/>
      <c r="C12" s="9" t="s">
        <v>29</v>
      </c>
      <c r="D12" s="123">
        <f>F12+I12</f>
        <v>152093</v>
      </c>
      <c r="E12" s="124"/>
      <c r="F12" s="123">
        <v>75114</v>
      </c>
      <c r="G12" s="127"/>
      <c r="H12" s="124"/>
      <c r="I12" s="10">
        <v>76979</v>
      </c>
      <c r="J12" s="129">
        <f>L12+M12</f>
        <v>77391</v>
      </c>
      <c r="K12" s="124"/>
      <c r="L12" s="11">
        <v>38170</v>
      </c>
      <c r="M12" s="123">
        <v>39221</v>
      </c>
      <c r="N12" s="135"/>
      <c r="O12" s="30">
        <f>ROUND(J12/D12*100,2)</f>
        <v>50.88</v>
      </c>
      <c r="P12" s="142">
        <f>ROUND(L12/F12*100,2)</f>
        <v>50.82</v>
      </c>
      <c r="Q12" s="143"/>
      <c r="R12" s="19">
        <f>ROUND(M12/I12*100,2)</f>
        <v>50.95</v>
      </c>
    </row>
    <row r="13" spans="1:18" ht="12.75" customHeight="1">
      <c r="A13" s="111" t="s">
        <v>40</v>
      </c>
      <c r="B13" s="112"/>
      <c r="C13" s="9" t="s">
        <v>30</v>
      </c>
      <c r="D13" s="123">
        <f>F13+I13</f>
        <v>149130</v>
      </c>
      <c r="E13" s="124"/>
      <c r="F13" s="123">
        <v>73470</v>
      </c>
      <c r="G13" s="127"/>
      <c r="H13" s="124"/>
      <c r="I13" s="10">
        <v>75660</v>
      </c>
      <c r="J13" s="129">
        <f>L13+M13</f>
        <v>77017</v>
      </c>
      <c r="K13" s="124"/>
      <c r="L13" s="11">
        <v>37974</v>
      </c>
      <c r="M13" s="123">
        <v>39043</v>
      </c>
      <c r="N13" s="135"/>
      <c r="O13" s="30">
        <f>ROUND(J13/D13*100,2)</f>
        <v>51.64</v>
      </c>
      <c r="P13" s="142">
        <f>ROUND(L13/F13*100,2)</f>
        <v>51.69</v>
      </c>
      <c r="Q13" s="143"/>
      <c r="R13" s="19">
        <f>ROUND(M13/I13*100,2)</f>
        <v>51.6</v>
      </c>
    </row>
    <row r="14" spans="1:18" ht="12.75" customHeight="1">
      <c r="A14" s="107" t="s">
        <v>42</v>
      </c>
      <c r="B14" s="108"/>
      <c r="C14" s="9" t="s">
        <v>6</v>
      </c>
      <c r="D14" s="123">
        <f>F14+I14</f>
        <v>149338</v>
      </c>
      <c r="E14" s="124"/>
      <c r="F14" s="123">
        <v>73355</v>
      </c>
      <c r="G14" s="127"/>
      <c r="H14" s="124"/>
      <c r="I14" s="10">
        <v>75983</v>
      </c>
      <c r="J14" s="129">
        <f>L14+M14</f>
        <v>63431</v>
      </c>
      <c r="K14" s="124"/>
      <c r="L14" s="11">
        <v>29991</v>
      </c>
      <c r="M14" s="123">
        <v>33440</v>
      </c>
      <c r="N14" s="135"/>
      <c r="O14" s="30">
        <f>ROUND(J14/D14*100,2)</f>
        <v>42.47</v>
      </c>
      <c r="P14" s="142">
        <f>ROUND(L14/F14*100,2)</f>
        <v>40.88</v>
      </c>
      <c r="Q14" s="143"/>
      <c r="R14" s="19">
        <f>ROUND(M14/I14*100,2)</f>
        <v>44.01</v>
      </c>
    </row>
    <row r="15" spans="1:18" ht="12.75" customHeight="1">
      <c r="A15" s="107" t="s">
        <v>43</v>
      </c>
      <c r="B15" s="108"/>
      <c r="C15" s="9" t="s">
        <v>31</v>
      </c>
      <c r="D15" s="123">
        <f>F15+I15</f>
        <v>149450</v>
      </c>
      <c r="E15" s="124"/>
      <c r="F15" s="123">
        <v>73388</v>
      </c>
      <c r="G15" s="127"/>
      <c r="H15" s="124"/>
      <c r="I15" s="10">
        <v>76062</v>
      </c>
      <c r="J15" s="129">
        <f>L15+M15</f>
        <v>70281</v>
      </c>
      <c r="K15" s="124"/>
      <c r="L15" s="11">
        <v>33065</v>
      </c>
      <c r="M15" s="123">
        <v>37216</v>
      </c>
      <c r="N15" s="135"/>
      <c r="O15" s="30">
        <f>ROUND(J15/D15*100,2)</f>
        <v>47.03</v>
      </c>
      <c r="P15" s="142">
        <f>ROUND(L15/F15*100,2)</f>
        <v>45.06</v>
      </c>
      <c r="Q15" s="143"/>
      <c r="R15" s="19">
        <f>ROUND(M15/I15*100,2)</f>
        <v>48.93</v>
      </c>
    </row>
    <row r="16" spans="1:18" ht="12.75" customHeight="1">
      <c r="A16" s="107" t="s">
        <v>44</v>
      </c>
      <c r="B16" s="108"/>
      <c r="C16" s="9" t="s">
        <v>9</v>
      </c>
      <c r="D16" s="123"/>
      <c r="E16" s="124"/>
      <c r="F16" s="123"/>
      <c r="G16" s="127"/>
      <c r="H16" s="124"/>
      <c r="I16" s="10"/>
      <c r="J16" s="129"/>
      <c r="K16" s="124"/>
      <c r="L16" s="11"/>
      <c r="M16" s="123"/>
      <c r="N16" s="135"/>
      <c r="O16" s="30"/>
      <c r="P16" s="142"/>
      <c r="Q16" s="143"/>
      <c r="R16" s="19"/>
    </row>
    <row r="17" spans="1:18" ht="12.75" customHeight="1">
      <c r="A17" s="107"/>
      <c r="B17" s="108"/>
      <c r="C17" s="9" t="s">
        <v>18</v>
      </c>
      <c r="D17" s="123">
        <f>F17+I17</f>
        <v>152843</v>
      </c>
      <c r="E17" s="124"/>
      <c r="F17" s="123">
        <v>75103</v>
      </c>
      <c r="G17" s="127"/>
      <c r="H17" s="124"/>
      <c r="I17" s="10">
        <v>77740</v>
      </c>
      <c r="J17" s="129">
        <f>L17+M17</f>
        <v>82534</v>
      </c>
      <c r="K17" s="124"/>
      <c r="L17" s="11">
        <v>40860</v>
      </c>
      <c r="M17" s="123">
        <v>41674</v>
      </c>
      <c r="N17" s="135"/>
      <c r="O17" s="30">
        <f>ROUND(J17/D17*100,2)</f>
        <v>54</v>
      </c>
      <c r="P17" s="142">
        <f>ROUND(L17/F17*100,2)</f>
        <v>54.41</v>
      </c>
      <c r="Q17" s="143"/>
      <c r="R17" s="19">
        <f>ROUND(M17/I17*100,2)</f>
        <v>53.61</v>
      </c>
    </row>
    <row r="18" spans="1:18" ht="12.75" customHeight="1">
      <c r="A18" s="107"/>
      <c r="B18" s="108"/>
      <c r="C18" s="9" t="s">
        <v>29</v>
      </c>
      <c r="D18" s="123">
        <f>F18+I18</f>
        <v>152940</v>
      </c>
      <c r="E18" s="124"/>
      <c r="F18" s="123">
        <v>75162</v>
      </c>
      <c r="G18" s="127"/>
      <c r="H18" s="124"/>
      <c r="I18" s="10">
        <v>77778</v>
      </c>
      <c r="J18" s="129">
        <f>L18+M18</f>
        <v>82530</v>
      </c>
      <c r="K18" s="124"/>
      <c r="L18" s="11">
        <v>40855</v>
      </c>
      <c r="M18" s="123">
        <v>41675</v>
      </c>
      <c r="N18" s="135"/>
      <c r="O18" s="30">
        <f>ROUND(J18/D18*100,2)</f>
        <v>53.96</v>
      </c>
      <c r="P18" s="142">
        <f>ROUND(L18/F18*100,2)</f>
        <v>54.36</v>
      </c>
      <c r="Q18" s="143"/>
      <c r="R18" s="19">
        <f>ROUND(M18/I18*100,2)</f>
        <v>53.58</v>
      </c>
    </row>
    <row r="19" spans="1:18" ht="12.75" customHeight="1">
      <c r="A19" s="107" t="s">
        <v>45</v>
      </c>
      <c r="B19" s="108"/>
      <c r="C19" s="9" t="s">
        <v>8</v>
      </c>
      <c r="D19" s="123"/>
      <c r="E19" s="124"/>
      <c r="F19" s="123"/>
      <c r="G19" s="127"/>
      <c r="H19" s="124"/>
      <c r="I19" s="10"/>
      <c r="J19" s="129"/>
      <c r="K19" s="124"/>
      <c r="L19" s="11"/>
      <c r="M19" s="123"/>
      <c r="N19" s="135"/>
      <c r="O19" s="30"/>
      <c r="P19" s="142"/>
      <c r="Q19" s="143"/>
      <c r="R19" s="19"/>
    </row>
    <row r="20" spans="1:18" ht="12.75" customHeight="1">
      <c r="A20" s="107"/>
      <c r="B20" s="108"/>
      <c r="C20" s="9" t="s">
        <v>28</v>
      </c>
      <c r="D20" s="123">
        <f>F20+I20</f>
        <v>153657</v>
      </c>
      <c r="E20" s="124"/>
      <c r="F20" s="123">
        <v>75402</v>
      </c>
      <c r="G20" s="127"/>
      <c r="H20" s="124"/>
      <c r="I20" s="10">
        <v>78255</v>
      </c>
      <c r="J20" s="129">
        <f>L20+M20</f>
        <v>81412</v>
      </c>
      <c r="K20" s="124"/>
      <c r="L20" s="11">
        <v>40284</v>
      </c>
      <c r="M20" s="123">
        <v>41128</v>
      </c>
      <c r="N20" s="135"/>
      <c r="O20" s="30">
        <f>IF(J20=0,0,ROUND(J20/D20*100,2))</f>
        <v>52.98</v>
      </c>
      <c r="P20" s="142">
        <f>IF(L20="",0,ROUND(L20/F20*100,2))</f>
        <v>53.43</v>
      </c>
      <c r="Q20" s="143"/>
      <c r="R20" s="19">
        <f>IF(M20="",0,ROUND(M20/I20*100,2))</f>
        <v>52.56</v>
      </c>
    </row>
    <row r="21" spans="1:18" ht="12.75" customHeight="1">
      <c r="A21" s="107"/>
      <c r="B21" s="108"/>
      <c r="C21" s="9" t="s">
        <v>29</v>
      </c>
      <c r="D21" s="123">
        <f>F21+I21</f>
        <v>153756</v>
      </c>
      <c r="E21" s="124"/>
      <c r="F21" s="123">
        <v>75466</v>
      </c>
      <c r="G21" s="127"/>
      <c r="H21" s="124"/>
      <c r="I21" s="10">
        <v>78290</v>
      </c>
      <c r="J21" s="129">
        <f>L21+M21</f>
        <v>81433</v>
      </c>
      <c r="K21" s="124"/>
      <c r="L21" s="11">
        <v>40297</v>
      </c>
      <c r="M21" s="123">
        <v>41136</v>
      </c>
      <c r="N21" s="135"/>
      <c r="O21" s="30">
        <f>IF(J21=0,0,ROUND(J21/D21*100,2))</f>
        <v>52.96</v>
      </c>
      <c r="P21" s="142">
        <f>IF(L21="",0,ROUND(L21/F21*100,2))</f>
        <v>53.4</v>
      </c>
      <c r="Q21" s="143"/>
      <c r="R21" s="19">
        <f>IF(M21="",0,ROUND(M21/I21*100,2))</f>
        <v>52.54</v>
      </c>
    </row>
    <row r="22" spans="1:18" ht="12.75" customHeight="1">
      <c r="A22" s="107" t="s">
        <v>46</v>
      </c>
      <c r="B22" s="108"/>
      <c r="C22" s="9" t="s">
        <v>21</v>
      </c>
      <c r="D22" s="123">
        <f>F22+I22</f>
        <v>151411</v>
      </c>
      <c r="E22" s="124"/>
      <c r="F22" s="123">
        <v>73969</v>
      </c>
      <c r="G22" s="127"/>
      <c r="H22" s="124"/>
      <c r="I22" s="10">
        <v>77442</v>
      </c>
      <c r="J22" s="129">
        <f>L22+M22</f>
        <v>43702</v>
      </c>
      <c r="K22" s="124"/>
      <c r="L22" s="11">
        <v>21136</v>
      </c>
      <c r="M22" s="123">
        <v>22566</v>
      </c>
      <c r="N22" s="135"/>
      <c r="O22" s="30">
        <f>IF(J22=0,0,ROUND(J22/D22*100,2))</f>
        <v>28.86</v>
      </c>
      <c r="P22" s="142">
        <f>IF(L22="",0,ROUND(L22/F22*100,2))</f>
        <v>28.57</v>
      </c>
      <c r="Q22" s="143"/>
      <c r="R22" s="19">
        <f>IF(M22="",0,ROUND(M22/I22*100,2))</f>
        <v>29.14</v>
      </c>
    </row>
    <row r="23" spans="1:18" ht="12.75" customHeight="1">
      <c r="A23" s="107" t="s">
        <v>47</v>
      </c>
      <c r="B23" s="108"/>
      <c r="C23" s="9" t="s">
        <v>14</v>
      </c>
      <c r="D23" s="123">
        <f>F23+I23</f>
        <v>151328</v>
      </c>
      <c r="E23" s="124"/>
      <c r="F23" s="123">
        <v>73889</v>
      </c>
      <c r="G23" s="127"/>
      <c r="H23" s="124"/>
      <c r="I23" s="10">
        <v>77439</v>
      </c>
      <c r="J23" s="129">
        <f>L23+M23</f>
        <v>37069</v>
      </c>
      <c r="K23" s="124"/>
      <c r="L23" s="11">
        <v>18499</v>
      </c>
      <c r="M23" s="123">
        <v>18570</v>
      </c>
      <c r="N23" s="135"/>
      <c r="O23" s="30">
        <f>IF(J23=0,0,ROUND(J23/D23*100,2))</f>
        <v>24.5</v>
      </c>
      <c r="P23" s="142">
        <f>IF(L23="",0,ROUND(L23/F23*100,2))</f>
        <v>25.04</v>
      </c>
      <c r="Q23" s="143"/>
      <c r="R23" s="19">
        <f>IF(M23="",0,ROUND(M23/I23*100,2))</f>
        <v>23.98</v>
      </c>
    </row>
    <row r="24" spans="1:18" ht="12.75" customHeight="1">
      <c r="A24" s="107" t="s">
        <v>48</v>
      </c>
      <c r="B24" s="108"/>
      <c r="C24" s="9" t="s">
        <v>15</v>
      </c>
      <c r="D24" s="123"/>
      <c r="E24" s="124"/>
      <c r="F24" s="123"/>
      <c r="G24" s="127"/>
      <c r="H24" s="124"/>
      <c r="I24" s="10"/>
      <c r="J24" s="129"/>
      <c r="K24" s="124"/>
      <c r="L24" s="11"/>
      <c r="M24" s="123"/>
      <c r="N24" s="135"/>
      <c r="O24" s="30"/>
      <c r="P24" s="142"/>
      <c r="Q24" s="143"/>
      <c r="R24" s="19"/>
    </row>
    <row r="25" spans="1:18" ht="12.75" customHeight="1">
      <c r="A25" s="107" t="s">
        <v>49</v>
      </c>
      <c r="B25" s="108"/>
      <c r="C25" s="9" t="s">
        <v>18</v>
      </c>
      <c r="D25" s="123">
        <f>F25+I25</f>
        <v>154260</v>
      </c>
      <c r="E25" s="124"/>
      <c r="F25" s="123">
        <v>75478</v>
      </c>
      <c r="G25" s="127"/>
      <c r="H25" s="124"/>
      <c r="I25" s="10">
        <v>78782</v>
      </c>
      <c r="J25" s="129">
        <f>L25+M25</f>
        <v>100141</v>
      </c>
      <c r="K25" s="124"/>
      <c r="L25" s="11">
        <v>48449</v>
      </c>
      <c r="M25" s="123">
        <v>51692</v>
      </c>
      <c r="N25" s="135"/>
      <c r="O25" s="30">
        <f>IF(J25=0,0,ROUND(J25/D25*100,2))</f>
        <v>64.92</v>
      </c>
      <c r="P25" s="142">
        <f>IF(L25="",0,ROUND(L25/F25*100,2))</f>
        <v>64.19</v>
      </c>
      <c r="Q25" s="143"/>
      <c r="R25" s="19">
        <f>IF(M25="",0,ROUND(M25/I25*100,2))</f>
        <v>65.61</v>
      </c>
    </row>
    <row r="26" spans="1:18" ht="12.75" customHeight="1">
      <c r="A26" s="107"/>
      <c r="B26" s="108"/>
      <c r="C26" s="9" t="s">
        <v>29</v>
      </c>
      <c r="D26" s="123">
        <f>F26+I26</f>
        <v>154362</v>
      </c>
      <c r="E26" s="124"/>
      <c r="F26" s="123">
        <v>75544</v>
      </c>
      <c r="G26" s="127"/>
      <c r="H26" s="124"/>
      <c r="I26" s="10">
        <v>78818</v>
      </c>
      <c r="J26" s="129">
        <f>L26+M26</f>
        <v>100141</v>
      </c>
      <c r="K26" s="124"/>
      <c r="L26" s="11">
        <v>48443</v>
      </c>
      <c r="M26" s="123">
        <v>51698</v>
      </c>
      <c r="N26" s="135"/>
      <c r="O26" s="30">
        <f>IF(J26=0,0,ROUND(J26/D26*100,2))</f>
        <v>64.87</v>
      </c>
      <c r="P26" s="142">
        <f>IF(L26="",0,ROUND(L26/F26*100,2))</f>
        <v>64.13</v>
      </c>
      <c r="Q26" s="143"/>
      <c r="R26" s="19">
        <f>IF(M26="",0,ROUND(M26/I26*100,2))</f>
        <v>65.59</v>
      </c>
    </row>
    <row r="27" spans="1:18" ht="12.75" customHeight="1">
      <c r="A27" s="107" t="s">
        <v>50</v>
      </c>
      <c r="B27" s="108"/>
      <c r="C27" s="9" t="s">
        <v>19</v>
      </c>
      <c r="D27" s="123">
        <f>F27+I27</f>
        <v>152574</v>
      </c>
      <c r="E27" s="124"/>
      <c r="F27" s="123">
        <v>74377</v>
      </c>
      <c r="G27" s="127"/>
      <c r="H27" s="124"/>
      <c r="I27" s="10">
        <v>78197</v>
      </c>
      <c r="J27" s="129">
        <f>L27+M27</f>
        <v>64521</v>
      </c>
      <c r="K27" s="124"/>
      <c r="L27" s="11">
        <v>30783</v>
      </c>
      <c r="M27" s="123">
        <v>33738</v>
      </c>
      <c r="N27" s="135"/>
      <c r="O27" s="30">
        <f>IF(J27=0,0,ROUND(J27/D27*100,2))</f>
        <v>42.29</v>
      </c>
      <c r="P27" s="142">
        <f>IF(L27="",0,ROUND(L27/F27*100,2))</f>
        <v>41.39</v>
      </c>
      <c r="Q27" s="143"/>
      <c r="R27" s="19">
        <f>IF(M27="",0,ROUND(M27/I27*100,2))</f>
        <v>43.14</v>
      </c>
    </row>
    <row r="28" spans="1:18" ht="12.75" customHeight="1">
      <c r="A28" s="107" t="s">
        <v>51</v>
      </c>
      <c r="B28" s="108"/>
      <c r="C28" s="9" t="s">
        <v>16</v>
      </c>
      <c r="D28" s="123">
        <f>F28+I28</f>
        <v>152490</v>
      </c>
      <c r="E28" s="124"/>
      <c r="F28" s="123">
        <v>74317</v>
      </c>
      <c r="G28" s="127"/>
      <c r="H28" s="124"/>
      <c r="I28" s="10">
        <v>78173</v>
      </c>
      <c r="J28" s="129">
        <f>L28+M28</f>
        <v>71267</v>
      </c>
      <c r="K28" s="124"/>
      <c r="L28" s="11">
        <v>33606</v>
      </c>
      <c r="M28" s="123">
        <v>37661</v>
      </c>
      <c r="N28" s="135"/>
      <c r="O28" s="30">
        <f>IF(J28=0,0,ROUND(J28/D28*100,2))</f>
        <v>46.74</v>
      </c>
      <c r="P28" s="142">
        <f>IF(L28="",0,ROUND(L28/F28*100,2))</f>
        <v>45.22</v>
      </c>
      <c r="Q28" s="143"/>
      <c r="R28" s="19">
        <f>IF(M28="",0,ROUND(M28/I28*100,2))</f>
        <v>48.18</v>
      </c>
    </row>
    <row r="29" spans="1:18" ht="12.75" customHeight="1">
      <c r="A29" s="107" t="s">
        <v>52</v>
      </c>
      <c r="B29" s="108"/>
      <c r="C29" s="9" t="s">
        <v>17</v>
      </c>
      <c r="D29" s="123"/>
      <c r="E29" s="124"/>
      <c r="F29" s="123"/>
      <c r="G29" s="127"/>
      <c r="H29" s="124"/>
      <c r="I29" s="10"/>
      <c r="J29" s="129"/>
      <c r="K29" s="124"/>
      <c r="L29" s="11"/>
      <c r="M29" s="123"/>
      <c r="N29" s="135"/>
      <c r="O29" s="30"/>
      <c r="P29" s="142"/>
      <c r="Q29" s="143"/>
      <c r="R29" s="19"/>
    </row>
    <row r="30" spans="1:18" ht="12.75" customHeight="1">
      <c r="A30" s="107"/>
      <c r="B30" s="108"/>
      <c r="C30" s="9" t="s">
        <v>28</v>
      </c>
      <c r="D30" s="123">
        <f>F30+I30</f>
        <v>155710</v>
      </c>
      <c r="E30" s="124"/>
      <c r="F30" s="123">
        <v>76078</v>
      </c>
      <c r="G30" s="127"/>
      <c r="H30" s="124"/>
      <c r="I30" s="10">
        <v>79632</v>
      </c>
      <c r="J30" s="129">
        <f>L30+M30</f>
        <v>85869</v>
      </c>
      <c r="K30" s="124"/>
      <c r="L30" s="11">
        <v>42176</v>
      </c>
      <c r="M30" s="123">
        <v>43693</v>
      </c>
      <c r="N30" s="135"/>
      <c r="O30" s="30">
        <f>IF(J30=0,0,ROUND(J30/D30*100,2))</f>
        <v>55.15</v>
      </c>
      <c r="P30" s="142">
        <f>IF(L30="",0,ROUND(L30/F30*100,2))</f>
        <v>55.44</v>
      </c>
      <c r="Q30" s="143"/>
      <c r="R30" s="19">
        <f>IF(M30="",0,ROUND(M30/I30*100,2))</f>
        <v>54.87</v>
      </c>
    </row>
    <row r="31" spans="1:18" ht="12.75" customHeight="1">
      <c r="A31" s="107"/>
      <c r="B31" s="108"/>
      <c r="C31" s="9" t="s">
        <v>29</v>
      </c>
      <c r="D31" s="123">
        <f>F31+I31</f>
        <v>155710</v>
      </c>
      <c r="E31" s="124"/>
      <c r="F31" s="123">
        <v>76078</v>
      </c>
      <c r="G31" s="127"/>
      <c r="H31" s="124"/>
      <c r="I31" s="10">
        <v>79632</v>
      </c>
      <c r="J31" s="129">
        <f>L31+M31</f>
        <v>85864</v>
      </c>
      <c r="K31" s="124"/>
      <c r="L31" s="11">
        <v>42173</v>
      </c>
      <c r="M31" s="123">
        <v>43691</v>
      </c>
      <c r="N31" s="135"/>
      <c r="O31" s="30">
        <f>IF(J31=0,0,ROUND(J31/D31*100,2))</f>
        <v>55.14</v>
      </c>
      <c r="P31" s="142">
        <f>IF(L31="",0,ROUND(L31/F31*100,2))</f>
        <v>55.43</v>
      </c>
      <c r="Q31" s="143"/>
      <c r="R31" s="19">
        <f>IF(M31="",0,ROUND(M31/I31*100,2))</f>
        <v>54.87</v>
      </c>
    </row>
    <row r="32" spans="1:18" ht="12.75" customHeight="1">
      <c r="A32" s="107" t="s">
        <v>53</v>
      </c>
      <c r="B32" s="108"/>
      <c r="C32" s="9" t="s">
        <v>21</v>
      </c>
      <c r="D32" s="123" t="s">
        <v>22</v>
      </c>
      <c r="E32" s="124"/>
      <c r="F32" s="123"/>
      <c r="G32" s="127"/>
      <c r="H32" s="124"/>
      <c r="I32" s="26"/>
      <c r="J32" s="129"/>
      <c r="K32" s="124"/>
      <c r="L32" s="12"/>
      <c r="M32" s="123"/>
      <c r="N32" s="135"/>
      <c r="O32" s="31"/>
      <c r="P32" s="142"/>
      <c r="Q32" s="143"/>
      <c r="R32" s="21"/>
    </row>
    <row r="33" spans="1:18" ht="12.75" customHeight="1">
      <c r="A33" s="107" t="s">
        <v>54</v>
      </c>
      <c r="B33" s="108"/>
      <c r="C33" s="9" t="s">
        <v>14</v>
      </c>
      <c r="D33" s="123">
        <f>F33+I33</f>
        <v>154186</v>
      </c>
      <c r="E33" s="124"/>
      <c r="F33" s="123">
        <v>75110</v>
      </c>
      <c r="G33" s="127"/>
      <c r="H33" s="124"/>
      <c r="I33" s="27">
        <v>79076</v>
      </c>
      <c r="J33" s="129">
        <f>L33+M33</f>
        <v>49248</v>
      </c>
      <c r="K33" s="124"/>
      <c r="L33" s="13">
        <v>24263</v>
      </c>
      <c r="M33" s="123">
        <v>24985</v>
      </c>
      <c r="N33" s="135"/>
      <c r="O33" s="32">
        <f>J33/D33*100</f>
        <v>31.940643119349353</v>
      </c>
      <c r="P33" s="142">
        <f>L33/F33*100</f>
        <v>32.30328851018506</v>
      </c>
      <c r="Q33" s="143"/>
      <c r="R33" s="22">
        <f>M33/I33*100</f>
        <v>31.596185947695886</v>
      </c>
    </row>
    <row r="34" spans="1:18" ht="12.75" customHeight="1">
      <c r="A34" s="107" t="s">
        <v>55</v>
      </c>
      <c r="B34" s="108"/>
      <c r="C34" s="9" t="s">
        <v>15</v>
      </c>
      <c r="D34" s="123"/>
      <c r="E34" s="124"/>
      <c r="F34" s="123"/>
      <c r="G34" s="127"/>
      <c r="H34" s="124"/>
      <c r="I34" s="27"/>
      <c r="J34" s="129"/>
      <c r="K34" s="124"/>
      <c r="L34" s="13"/>
      <c r="M34" s="123"/>
      <c r="N34" s="135"/>
      <c r="O34" s="33"/>
      <c r="P34" s="142"/>
      <c r="Q34" s="143"/>
      <c r="R34" s="23"/>
    </row>
    <row r="35" spans="1:18" ht="12.75" customHeight="1">
      <c r="A35" s="107"/>
      <c r="B35" s="108"/>
      <c r="C35" s="9" t="s">
        <v>18</v>
      </c>
      <c r="D35" s="123">
        <f>F35+I35</f>
        <v>157077</v>
      </c>
      <c r="E35" s="124"/>
      <c r="F35" s="123">
        <v>76703</v>
      </c>
      <c r="G35" s="127"/>
      <c r="H35" s="124"/>
      <c r="I35" s="10">
        <v>80374</v>
      </c>
      <c r="J35" s="129">
        <f>L35+M35</f>
        <v>102615</v>
      </c>
      <c r="K35" s="124"/>
      <c r="L35" s="11">
        <v>50401</v>
      </c>
      <c r="M35" s="123">
        <v>52214</v>
      </c>
      <c r="N35" s="135"/>
      <c r="O35" s="32">
        <f>J35/D35*100</f>
        <v>65.32783284631104</v>
      </c>
      <c r="P35" s="142">
        <f>L35/F35*100</f>
        <v>65.70929429096645</v>
      </c>
      <c r="Q35" s="143"/>
      <c r="R35" s="22">
        <f>M35/I35*100</f>
        <v>64.96379426182597</v>
      </c>
    </row>
    <row r="36" spans="1:18" ht="12.75" customHeight="1">
      <c r="A36" s="107"/>
      <c r="B36" s="108"/>
      <c r="C36" s="9" t="s">
        <v>23</v>
      </c>
      <c r="D36" s="123">
        <f>F36+I36</f>
        <v>157077</v>
      </c>
      <c r="E36" s="124"/>
      <c r="F36" s="123">
        <v>76703</v>
      </c>
      <c r="G36" s="127"/>
      <c r="H36" s="124"/>
      <c r="I36" s="10">
        <v>80374</v>
      </c>
      <c r="J36" s="129">
        <v>102595</v>
      </c>
      <c r="K36" s="124"/>
      <c r="L36" s="11">
        <v>50387</v>
      </c>
      <c r="M36" s="123">
        <v>52208</v>
      </c>
      <c r="N36" s="135"/>
      <c r="O36" s="32">
        <v>65.31510023746316</v>
      </c>
      <c r="P36" s="142">
        <v>65.69104207136618</v>
      </c>
      <c r="Q36" s="143"/>
      <c r="R36" s="22">
        <v>64.95632916117152</v>
      </c>
    </row>
    <row r="37" spans="1:18" ht="12.75" customHeight="1">
      <c r="A37" s="107" t="s">
        <v>56</v>
      </c>
      <c r="B37" s="108"/>
      <c r="C37" s="24" t="s">
        <v>17</v>
      </c>
      <c r="D37" s="123"/>
      <c r="E37" s="124"/>
      <c r="F37" s="123"/>
      <c r="G37" s="127"/>
      <c r="H37" s="124"/>
      <c r="I37" s="28"/>
      <c r="J37" s="129"/>
      <c r="K37" s="124"/>
      <c r="L37" s="14"/>
      <c r="M37" s="123"/>
      <c r="N37" s="135"/>
      <c r="O37" s="34"/>
      <c r="P37" s="142"/>
      <c r="Q37" s="143"/>
      <c r="R37" s="25"/>
    </row>
    <row r="38" spans="1:18" ht="12.75" customHeight="1">
      <c r="A38" s="107"/>
      <c r="B38" s="108"/>
      <c r="C38" s="24" t="s">
        <v>28</v>
      </c>
      <c r="D38" s="123">
        <v>157745</v>
      </c>
      <c r="E38" s="124"/>
      <c r="F38" s="123">
        <v>76935</v>
      </c>
      <c r="G38" s="127"/>
      <c r="H38" s="124"/>
      <c r="I38" s="28">
        <v>80810</v>
      </c>
      <c r="J38" s="129">
        <v>86303</v>
      </c>
      <c r="K38" s="124"/>
      <c r="L38" s="14">
        <v>42821</v>
      </c>
      <c r="M38" s="123">
        <v>43482</v>
      </c>
      <c r="N38" s="135"/>
      <c r="O38" s="34">
        <v>54.71</v>
      </c>
      <c r="P38" s="142">
        <v>55.66</v>
      </c>
      <c r="Q38" s="143"/>
      <c r="R38" s="25">
        <v>53.81</v>
      </c>
    </row>
    <row r="39" spans="1:18" ht="12.75" customHeight="1">
      <c r="A39" s="107"/>
      <c r="B39" s="108"/>
      <c r="C39" s="24" t="s">
        <v>29</v>
      </c>
      <c r="D39" s="123">
        <v>157745</v>
      </c>
      <c r="E39" s="124"/>
      <c r="F39" s="123">
        <v>76935</v>
      </c>
      <c r="G39" s="127"/>
      <c r="H39" s="124"/>
      <c r="I39" s="28">
        <v>80810</v>
      </c>
      <c r="J39" s="129">
        <v>86296</v>
      </c>
      <c r="K39" s="124"/>
      <c r="L39" s="14">
        <v>42814</v>
      </c>
      <c r="M39" s="123">
        <v>43482</v>
      </c>
      <c r="N39" s="135"/>
      <c r="O39" s="34">
        <v>54.71</v>
      </c>
      <c r="P39" s="142">
        <v>55.65</v>
      </c>
      <c r="Q39" s="143"/>
      <c r="R39" s="25">
        <v>53.81</v>
      </c>
    </row>
    <row r="40" spans="1:18" ht="12.75" customHeight="1">
      <c r="A40" s="107" t="s">
        <v>57</v>
      </c>
      <c r="B40" s="108"/>
      <c r="C40" s="24" t="s">
        <v>19</v>
      </c>
      <c r="D40" s="123">
        <v>155549</v>
      </c>
      <c r="E40" s="124"/>
      <c r="F40" s="123">
        <v>75535</v>
      </c>
      <c r="G40" s="127"/>
      <c r="H40" s="124"/>
      <c r="I40" s="28">
        <v>80014</v>
      </c>
      <c r="J40" s="129">
        <v>65640</v>
      </c>
      <c r="K40" s="124"/>
      <c r="L40" s="14">
        <v>31474</v>
      </c>
      <c r="M40" s="123">
        <v>34166</v>
      </c>
      <c r="N40" s="135"/>
      <c r="O40" s="34">
        <v>42.2</v>
      </c>
      <c r="P40" s="142">
        <v>41.67</v>
      </c>
      <c r="Q40" s="143"/>
      <c r="R40" s="25">
        <v>42.7</v>
      </c>
    </row>
    <row r="41" spans="1:18" ht="12.75" customHeight="1">
      <c r="A41" s="107" t="s">
        <v>58</v>
      </c>
      <c r="B41" s="108"/>
      <c r="C41" s="24" t="s">
        <v>16</v>
      </c>
      <c r="D41" s="123">
        <v>155417</v>
      </c>
      <c r="E41" s="124"/>
      <c r="F41" s="123">
        <v>75462</v>
      </c>
      <c r="G41" s="127"/>
      <c r="H41" s="124"/>
      <c r="I41" s="28">
        <v>79955</v>
      </c>
      <c r="J41" s="129">
        <v>68538</v>
      </c>
      <c r="K41" s="124"/>
      <c r="L41" s="14">
        <v>32508</v>
      </c>
      <c r="M41" s="123">
        <v>36030</v>
      </c>
      <c r="N41" s="135"/>
      <c r="O41" s="34">
        <v>44.1</v>
      </c>
      <c r="P41" s="142">
        <v>43.08</v>
      </c>
      <c r="Q41" s="143"/>
      <c r="R41" s="25">
        <v>45.06</v>
      </c>
    </row>
    <row r="42" spans="1:18" ht="12.75" customHeight="1">
      <c r="A42" s="107" t="s">
        <v>59</v>
      </c>
      <c r="B42" s="108"/>
      <c r="C42" s="9" t="s">
        <v>15</v>
      </c>
      <c r="D42" s="123"/>
      <c r="E42" s="124"/>
      <c r="F42" s="123"/>
      <c r="G42" s="127"/>
      <c r="H42" s="124"/>
      <c r="I42" s="27"/>
      <c r="J42" s="129"/>
      <c r="K42" s="124"/>
      <c r="L42" s="13"/>
      <c r="M42" s="123"/>
      <c r="N42" s="135"/>
      <c r="O42" s="33"/>
      <c r="P42" s="142"/>
      <c r="Q42" s="143"/>
      <c r="R42" s="23"/>
    </row>
    <row r="43" spans="1:18" ht="12.75" customHeight="1">
      <c r="A43" s="107"/>
      <c r="B43" s="108"/>
      <c r="C43" s="9" t="s">
        <v>18</v>
      </c>
      <c r="D43" s="123">
        <f>F43+I43</f>
        <v>158462</v>
      </c>
      <c r="E43" s="124"/>
      <c r="F43" s="123">
        <v>77041</v>
      </c>
      <c r="G43" s="127"/>
      <c r="H43" s="124"/>
      <c r="I43" s="10">
        <v>81421</v>
      </c>
      <c r="J43" s="129">
        <f>L43+M43</f>
        <v>91243</v>
      </c>
      <c r="K43" s="124"/>
      <c r="L43" s="11">
        <v>45467</v>
      </c>
      <c r="M43" s="123">
        <v>45776</v>
      </c>
      <c r="N43" s="135"/>
      <c r="O43" s="32">
        <f>J43/D43*100</f>
        <v>57.58036627077785</v>
      </c>
      <c r="P43" s="142">
        <f>L43/F43*100</f>
        <v>59.01662751002713</v>
      </c>
      <c r="Q43" s="143"/>
      <c r="R43" s="22">
        <f>M43/I43*100</f>
        <v>56.22136795175692</v>
      </c>
    </row>
    <row r="44" spans="1:18" ht="12.75" customHeight="1">
      <c r="A44" s="107"/>
      <c r="B44" s="108"/>
      <c r="C44" s="9" t="s">
        <v>62</v>
      </c>
      <c r="D44" s="123">
        <f>F44+I44</f>
        <v>158462</v>
      </c>
      <c r="E44" s="124"/>
      <c r="F44" s="123">
        <v>77041</v>
      </c>
      <c r="G44" s="127"/>
      <c r="H44" s="124"/>
      <c r="I44" s="10">
        <v>81421</v>
      </c>
      <c r="J44" s="129">
        <f>L44+M44</f>
        <v>91234</v>
      </c>
      <c r="K44" s="124"/>
      <c r="L44" s="11">
        <v>45462</v>
      </c>
      <c r="M44" s="123">
        <v>45772</v>
      </c>
      <c r="N44" s="135"/>
      <c r="O44" s="32">
        <f>J44/D44*100</f>
        <v>57.574686675669874</v>
      </c>
      <c r="P44" s="142">
        <f>L44/F44*100</f>
        <v>59.01013745927494</v>
      </c>
      <c r="Q44" s="143"/>
      <c r="R44" s="22">
        <f>M44/I44*100</f>
        <v>56.21645521425677</v>
      </c>
    </row>
    <row r="45" spans="1:18" ht="12.75" customHeight="1">
      <c r="A45" s="107" t="s">
        <v>60</v>
      </c>
      <c r="B45" s="108"/>
      <c r="C45" s="9" t="s">
        <v>11</v>
      </c>
      <c r="D45" s="123">
        <f>F45+I45</f>
        <v>156434</v>
      </c>
      <c r="E45" s="124"/>
      <c r="F45" s="123">
        <v>75819</v>
      </c>
      <c r="G45" s="127"/>
      <c r="H45" s="124"/>
      <c r="I45" s="10">
        <v>80615</v>
      </c>
      <c r="J45" s="129">
        <f>L45+M45</f>
        <v>65577</v>
      </c>
      <c r="K45" s="124"/>
      <c r="L45" s="11">
        <v>31292</v>
      </c>
      <c r="M45" s="123">
        <v>34285</v>
      </c>
      <c r="N45" s="135"/>
      <c r="O45" s="30">
        <f>ROUND(J45/D45*100,2)</f>
        <v>41.92</v>
      </c>
      <c r="P45" s="142">
        <f>ROUND(L45/F45*100,2)</f>
        <v>41.27</v>
      </c>
      <c r="Q45" s="143"/>
      <c r="R45" s="19">
        <f>ROUND(M45/I45*100,2)</f>
        <v>42.53</v>
      </c>
    </row>
    <row r="46" spans="1:18" ht="12.75" customHeight="1">
      <c r="A46" s="111" t="s">
        <v>40</v>
      </c>
      <c r="B46" s="112"/>
      <c r="C46" s="9" t="s">
        <v>7</v>
      </c>
      <c r="D46" s="123">
        <f>F46+I46</f>
        <v>156434</v>
      </c>
      <c r="E46" s="124"/>
      <c r="F46" s="123">
        <v>75819</v>
      </c>
      <c r="G46" s="127"/>
      <c r="H46" s="124"/>
      <c r="I46" s="10">
        <v>80615</v>
      </c>
      <c r="J46" s="131">
        <v>65523</v>
      </c>
      <c r="K46" s="126"/>
      <c r="L46" s="35">
        <v>31263</v>
      </c>
      <c r="M46" s="125">
        <v>34260</v>
      </c>
      <c r="N46" s="137"/>
      <c r="O46" s="36">
        <v>41.89</v>
      </c>
      <c r="P46" s="144">
        <v>41.23</v>
      </c>
      <c r="Q46" s="145"/>
      <c r="R46" s="37">
        <v>42.5</v>
      </c>
    </row>
    <row r="47" spans="1:18" ht="12.75" customHeight="1">
      <c r="A47" s="107" t="s">
        <v>61</v>
      </c>
      <c r="B47" s="108"/>
      <c r="C47" s="9" t="s">
        <v>8</v>
      </c>
      <c r="D47" s="123"/>
      <c r="E47" s="124"/>
      <c r="F47" s="123"/>
      <c r="G47" s="127"/>
      <c r="H47" s="124"/>
      <c r="I47" s="10"/>
      <c r="J47" s="132"/>
      <c r="K47" s="133"/>
      <c r="L47" s="38"/>
      <c r="M47" s="138"/>
      <c r="N47" s="139"/>
      <c r="O47" s="39"/>
      <c r="P47" s="150"/>
      <c r="Q47" s="151"/>
      <c r="R47" s="40"/>
    </row>
    <row r="48" spans="1:18" ht="12.75" customHeight="1">
      <c r="A48" s="107"/>
      <c r="B48" s="108"/>
      <c r="C48" s="9" t="s">
        <v>28</v>
      </c>
      <c r="D48" s="123">
        <f>F48+I48</f>
        <v>159201</v>
      </c>
      <c r="E48" s="124"/>
      <c r="F48" s="123">
        <v>77358</v>
      </c>
      <c r="G48" s="127"/>
      <c r="H48" s="124"/>
      <c r="I48" s="10">
        <v>81843</v>
      </c>
      <c r="J48" s="129">
        <f>L48+M48</f>
        <v>81474</v>
      </c>
      <c r="K48" s="124"/>
      <c r="L48" s="11">
        <v>40679</v>
      </c>
      <c r="M48" s="123">
        <v>40795</v>
      </c>
      <c r="N48" s="135"/>
      <c r="O48" s="30">
        <f>ROUND(J48/D48*100,2)</f>
        <v>51.18</v>
      </c>
      <c r="P48" s="142">
        <f>ROUND(L48/F48*100,2)</f>
        <v>52.59</v>
      </c>
      <c r="Q48" s="143"/>
      <c r="R48" s="19">
        <f>ROUND(M48/I48*100,2)</f>
        <v>49.85</v>
      </c>
    </row>
    <row r="49" spans="1:18" ht="12.75" customHeight="1">
      <c r="A49" s="107"/>
      <c r="B49" s="108"/>
      <c r="C49" s="9" t="s">
        <v>29</v>
      </c>
      <c r="D49" s="123">
        <f>F49+I49</f>
        <v>159201</v>
      </c>
      <c r="E49" s="124"/>
      <c r="F49" s="123">
        <v>77358</v>
      </c>
      <c r="G49" s="127"/>
      <c r="H49" s="124"/>
      <c r="I49" s="10">
        <v>81843</v>
      </c>
      <c r="J49" s="129">
        <f>L49+M49</f>
        <v>81464</v>
      </c>
      <c r="K49" s="124"/>
      <c r="L49" s="11">
        <v>40669</v>
      </c>
      <c r="M49" s="123">
        <v>40795</v>
      </c>
      <c r="N49" s="135"/>
      <c r="O49" s="30">
        <f>ROUND(J49/D49*100,2)</f>
        <v>51.17</v>
      </c>
      <c r="P49" s="142">
        <f>ROUND(L49/F49*100,2)</f>
        <v>52.57</v>
      </c>
      <c r="Q49" s="143"/>
      <c r="R49" s="19">
        <f>ROUND(M49/I49*100,2)</f>
        <v>49.85</v>
      </c>
    </row>
    <row r="50" spans="1:18" ht="12.75" customHeight="1">
      <c r="A50" s="111" t="s">
        <v>40</v>
      </c>
      <c r="B50" s="112"/>
      <c r="C50" s="9" t="s">
        <v>14</v>
      </c>
      <c r="D50" s="123">
        <v>157392</v>
      </c>
      <c r="E50" s="124"/>
      <c r="F50" s="123">
        <v>76365</v>
      </c>
      <c r="G50" s="127"/>
      <c r="H50" s="124"/>
      <c r="I50" s="10">
        <v>81027</v>
      </c>
      <c r="J50" s="129">
        <v>81286</v>
      </c>
      <c r="K50" s="124"/>
      <c r="L50" s="11">
        <v>40575</v>
      </c>
      <c r="M50" s="123">
        <v>40711</v>
      </c>
      <c r="N50" s="135"/>
      <c r="O50" s="30">
        <f>ROUND(J50/D50*100,2)</f>
        <v>51.65</v>
      </c>
      <c r="P50" s="142">
        <f>ROUND(L50/F50*100,2)</f>
        <v>53.13</v>
      </c>
      <c r="Q50" s="143"/>
      <c r="R50" s="19">
        <f>ROUND(M50/I50*100,2)</f>
        <v>50.24</v>
      </c>
    </row>
    <row r="51" spans="1:18" ht="12.75" customHeight="1">
      <c r="A51" s="113" t="s">
        <v>63</v>
      </c>
      <c r="B51" s="114"/>
      <c r="C51" s="41" t="s">
        <v>15</v>
      </c>
      <c r="D51" s="125"/>
      <c r="E51" s="126"/>
      <c r="F51" s="123"/>
      <c r="G51" s="127"/>
      <c r="H51" s="124"/>
      <c r="I51" s="42"/>
      <c r="J51" s="131"/>
      <c r="K51" s="126"/>
      <c r="L51" s="35"/>
      <c r="M51" s="125"/>
      <c r="N51" s="137"/>
      <c r="O51" s="36"/>
      <c r="P51" s="144"/>
      <c r="Q51" s="145"/>
      <c r="R51" s="37"/>
    </row>
    <row r="52" spans="1:18" ht="12.75" customHeight="1">
      <c r="A52" s="113"/>
      <c r="B52" s="114"/>
      <c r="C52" s="41" t="s">
        <v>64</v>
      </c>
      <c r="D52" s="125">
        <v>159810</v>
      </c>
      <c r="E52" s="126"/>
      <c r="F52" s="123">
        <v>77428</v>
      </c>
      <c r="G52" s="127"/>
      <c r="H52" s="124"/>
      <c r="I52" s="42">
        <v>82382</v>
      </c>
      <c r="J52" s="131">
        <v>79897</v>
      </c>
      <c r="K52" s="126"/>
      <c r="L52" s="35">
        <v>39817</v>
      </c>
      <c r="M52" s="125">
        <v>40080</v>
      </c>
      <c r="N52" s="137"/>
      <c r="O52" s="36">
        <f>ROUND(J52/D52*100,2)</f>
        <v>49.99</v>
      </c>
      <c r="P52" s="144">
        <f>ROUND(L52/F52*100,2)</f>
        <v>51.42</v>
      </c>
      <c r="Q52" s="145"/>
      <c r="R52" s="37">
        <f>ROUND(M52/I52*100,2)</f>
        <v>48.65</v>
      </c>
    </row>
    <row r="53" spans="1:18" ht="12.75" customHeight="1">
      <c r="A53" s="115"/>
      <c r="B53" s="116"/>
      <c r="C53" s="41" t="s">
        <v>29</v>
      </c>
      <c r="D53" s="125">
        <v>159810</v>
      </c>
      <c r="E53" s="126"/>
      <c r="F53" s="123">
        <v>77428</v>
      </c>
      <c r="G53" s="127"/>
      <c r="H53" s="124"/>
      <c r="I53" s="42">
        <v>82382</v>
      </c>
      <c r="J53" s="131">
        <v>79899</v>
      </c>
      <c r="K53" s="126"/>
      <c r="L53" s="35">
        <v>39819</v>
      </c>
      <c r="M53" s="125">
        <v>40080</v>
      </c>
      <c r="N53" s="137"/>
      <c r="O53" s="36">
        <f>ROUND(J53/D53*100,2)</f>
        <v>50</v>
      </c>
      <c r="P53" s="144">
        <f>ROUND(L53/F53*100,2)</f>
        <v>51.43</v>
      </c>
      <c r="Q53" s="145"/>
      <c r="R53" s="37">
        <f>ROUND(M53/I53*100,2)</f>
        <v>48.65</v>
      </c>
    </row>
    <row r="54" spans="1:18" ht="12.75" customHeight="1">
      <c r="A54" s="107" t="s">
        <v>72</v>
      </c>
      <c r="B54" s="108"/>
      <c r="C54" s="9" t="s">
        <v>19</v>
      </c>
      <c r="D54" s="123">
        <f>F54+I54</f>
        <v>157410</v>
      </c>
      <c r="E54" s="124"/>
      <c r="F54" s="123">
        <v>75963</v>
      </c>
      <c r="G54" s="127"/>
      <c r="H54" s="124"/>
      <c r="I54" s="10">
        <v>81447</v>
      </c>
      <c r="J54" s="129">
        <f>L54+M54</f>
        <v>64901</v>
      </c>
      <c r="K54" s="124"/>
      <c r="L54" s="11">
        <v>31028</v>
      </c>
      <c r="M54" s="123">
        <v>33873</v>
      </c>
      <c r="N54" s="135"/>
      <c r="O54" s="30">
        <f>J54/D54*100</f>
        <v>41.23054443809161</v>
      </c>
      <c r="P54" s="142">
        <f>L54/F54*100</f>
        <v>40.84620144017482</v>
      </c>
      <c r="Q54" s="143"/>
      <c r="R54" s="19">
        <f>M54/I54*100</f>
        <v>41.589008803270836</v>
      </c>
    </row>
    <row r="55" spans="1:18" ht="12.75" customHeight="1" thickBot="1">
      <c r="A55" s="109" t="s">
        <v>73</v>
      </c>
      <c r="B55" s="110"/>
      <c r="C55" s="43" t="s">
        <v>74</v>
      </c>
      <c r="D55" s="121">
        <f>F55+I55</f>
        <v>157328</v>
      </c>
      <c r="E55" s="122"/>
      <c r="F55" s="153">
        <v>75928</v>
      </c>
      <c r="G55" s="154"/>
      <c r="H55" s="155"/>
      <c r="I55" s="44">
        <v>81400</v>
      </c>
      <c r="J55" s="128">
        <f>L55+M55</f>
        <v>67379</v>
      </c>
      <c r="K55" s="122"/>
      <c r="L55" s="45">
        <v>31871</v>
      </c>
      <c r="M55" s="121">
        <v>35508</v>
      </c>
      <c r="N55" s="134"/>
      <c r="O55" s="46">
        <f>J55/D55*100</f>
        <v>42.82708735889352</v>
      </c>
      <c r="P55" s="140">
        <f>L55/F55*100</f>
        <v>41.975292382256875</v>
      </c>
      <c r="Q55" s="141"/>
      <c r="R55" s="47">
        <f>M55/I55*100</f>
        <v>43.62162162162162</v>
      </c>
    </row>
    <row r="56" spans="2:18" ht="12" customHeight="1">
      <c r="B56" s="3"/>
      <c r="C56" s="3"/>
      <c r="D56" s="3"/>
      <c r="E56" s="4"/>
      <c r="F56" s="4"/>
      <c r="G56" s="4"/>
      <c r="H56" s="4"/>
      <c r="I56" s="5"/>
      <c r="J56" s="5"/>
      <c r="K56" s="4"/>
      <c r="L56" s="6"/>
      <c r="M56" s="4"/>
      <c r="N56" s="4"/>
      <c r="O56" s="4"/>
      <c r="P56" s="4"/>
      <c r="Q56" s="4"/>
      <c r="R56" s="7"/>
    </row>
    <row r="57" spans="2:18" ht="12" customHeight="1">
      <c r="B57" s="3"/>
      <c r="C57" s="3"/>
      <c r="D57" s="3"/>
      <c r="E57" s="4"/>
      <c r="F57" s="4"/>
      <c r="G57" s="4"/>
      <c r="H57" s="4"/>
      <c r="I57" s="5"/>
      <c r="J57" s="5"/>
      <c r="K57" s="4"/>
      <c r="L57" s="6"/>
      <c r="M57" s="4"/>
      <c r="N57" s="4"/>
      <c r="O57" s="4"/>
      <c r="P57" s="4"/>
      <c r="Q57" s="4"/>
      <c r="R57" s="7"/>
    </row>
    <row r="58" spans="1:18" ht="18.75" customHeight="1">
      <c r="A58" s="106" t="s">
        <v>24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1:18" ht="15" customHeight="1" thickBot="1">
      <c r="A59" s="1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99" t="s">
        <v>65</v>
      </c>
      <c r="N59" s="99"/>
      <c r="O59" s="99"/>
      <c r="P59" s="99"/>
      <c r="Q59" s="99"/>
      <c r="R59" s="99"/>
    </row>
    <row r="60" spans="1:18" ht="12" customHeight="1">
      <c r="A60" s="50"/>
      <c r="B60" s="60" t="s">
        <v>33</v>
      </c>
      <c r="C60" s="60"/>
      <c r="D60" s="51"/>
      <c r="E60" s="96" t="s">
        <v>34</v>
      </c>
      <c r="F60" s="60"/>
      <c r="G60" s="98"/>
      <c r="H60" s="96" t="s">
        <v>37</v>
      </c>
      <c r="I60" s="60"/>
      <c r="J60" s="152"/>
      <c r="K60" s="52"/>
      <c r="L60" s="51" t="s">
        <v>33</v>
      </c>
      <c r="M60" s="53"/>
      <c r="N60" s="53"/>
      <c r="O60" s="96" t="s">
        <v>34</v>
      </c>
      <c r="P60" s="98"/>
      <c r="Q60" s="96" t="s">
        <v>37</v>
      </c>
      <c r="R60" s="97"/>
    </row>
    <row r="61" spans="1:18" ht="12" customHeight="1">
      <c r="A61" s="16"/>
      <c r="B61" s="74" t="s">
        <v>20</v>
      </c>
      <c r="C61" s="74"/>
      <c r="D61" s="54"/>
      <c r="E61" s="104">
        <v>319</v>
      </c>
      <c r="F61" s="157"/>
      <c r="G61" s="105"/>
      <c r="H61" s="87">
        <f>ROUND(E61/O66*100,2)</f>
        <v>0.41</v>
      </c>
      <c r="I61" s="161"/>
      <c r="J61" s="162"/>
      <c r="K61" s="90" t="s">
        <v>13</v>
      </c>
      <c r="L61" s="74"/>
      <c r="M61" s="74"/>
      <c r="N61" s="55"/>
      <c r="O61" s="104">
        <v>8675</v>
      </c>
      <c r="P61" s="105"/>
      <c r="Q61" s="87">
        <f>ROUND(O61/O66*100,2)</f>
        <v>11.06</v>
      </c>
      <c r="R61" s="88"/>
    </row>
    <row r="62" spans="1:18" ht="12" customHeight="1">
      <c r="A62" s="16"/>
      <c r="B62" s="79" t="s">
        <v>66</v>
      </c>
      <c r="C62" s="79"/>
      <c r="D62" s="56"/>
      <c r="E62" s="84">
        <v>16346</v>
      </c>
      <c r="F62" s="85"/>
      <c r="G62" s="86"/>
      <c r="H62" s="75">
        <f>ROUND(E62/O66*100,2)</f>
        <v>20.83</v>
      </c>
      <c r="I62" s="76"/>
      <c r="J62" s="77"/>
      <c r="K62" s="89" t="s">
        <v>67</v>
      </c>
      <c r="L62" s="79"/>
      <c r="M62" s="79"/>
      <c r="N62" s="55"/>
      <c r="O62" s="84">
        <v>10751</v>
      </c>
      <c r="P62" s="86"/>
      <c r="Q62" s="75">
        <f>ROUND(O62/O66*100,2)</f>
        <v>13.7</v>
      </c>
      <c r="R62" s="80"/>
    </row>
    <row r="63" spans="1:18" ht="12" customHeight="1">
      <c r="A63" s="16"/>
      <c r="B63" s="73" t="s">
        <v>68</v>
      </c>
      <c r="C63" s="73"/>
      <c r="D63" s="57"/>
      <c r="E63" s="84">
        <v>3080</v>
      </c>
      <c r="F63" s="85"/>
      <c r="G63" s="86"/>
      <c r="H63" s="75">
        <f>ROUNDDOWN(E63/O66*100,2)</f>
        <v>3.92</v>
      </c>
      <c r="I63" s="76"/>
      <c r="J63" s="77"/>
      <c r="K63" s="72" t="s">
        <v>12</v>
      </c>
      <c r="L63" s="73"/>
      <c r="M63" s="73"/>
      <c r="N63" s="55"/>
      <c r="O63" s="84">
        <v>11196</v>
      </c>
      <c r="P63" s="86"/>
      <c r="Q63" s="75">
        <f>ROUND(O63/O66*100,2)</f>
        <v>14.27</v>
      </c>
      <c r="R63" s="80"/>
    </row>
    <row r="64" spans="1:18" ht="12" customHeight="1">
      <c r="A64" s="16"/>
      <c r="B64" s="79" t="s">
        <v>69</v>
      </c>
      <c r="C64" s="79"/>
      <c r="D64" s="56"/>
      <c r="E64" s="84">
        <v>25596</v>
      </c>
      <c r="F64" s="85"/>
      <c r="G64" s="86"/>
      <c r="H64" s="75">
        <f>ROUND(E64/O66*100,2)</f>
        <v>32.62</v>
      </c>
      <c r="I64" s="76"/>
      <c r="J64" s="77"/>
      <c r="K64" s="70"/>
      <c r="L64" s="71"/>
      <c r="M64" s="71"/>
      <c r="N64" s="55"/>
      <c r="O64" s="84"/>
      <c r="P64" s="86"/>
      <c r="Q64" s="75"/>
      <c r="R64" s="80"/>
    </row>
    <row r="65" spans="1:18" ht="12" customHeight="1">
      <c r="A65" s="16"/>
      <c r="B65" s="79" t="s">
        <v>70</v>
      </c>
      <c r="C65" s="79"/>
      <c r="D65" s="56"/>
      <c r="E65" s="84">
        <v>928</v>
      </c>
      <c r="F65" s="85"/>
      <c r="G65" s="86"/>
      <c r="H65" s="75">
        <f>ROUND(E65/O66*100,2)</f>
        <v>1.18</v>
      </c>
      <c r="I65" s="76"/>
      <c r="J65" s="77"/>
      <c r="K65" s="68" t="s">
        <v>35</v>
      </c>
      <c r="L65" s="69"/>
      <c r="M65" s="69"/>
      <c r="N65" s="55"/>
      <c r="O65" s="93" t="s">
        <v>35</v>
      </c>
      <c r="P65" s="94"/>
      <c r="Q65" s="102" t="s">
        <v>35</v>
      </c>
      <c r="R65" s="103"/>
    </row>
    <row r="66" spans="1:18" ht="12" customHeight="1" thickBot="1">
      <c r="A66" s="17"/>
      <c r="B66" s="78" t="s">
        <v>71</v>
      </c>
      <c r="C66" s="78"/>
      <c r="D66" s="58"/>
      <c r="E66" s="81">
        <v>1575</v>
      </c>
      <c r="F66" s="82"/>
      <c r="G66" s="83"/>
      <c r="H66" s="158">
        <f>ROUND(E66/O66*100,2)</f>
        <v>2.01</v>
      </c>
      <c r="I66" s="159"/>
      <c r="J66" s="160"/>
      <c r="K66" s="66" t="s">
        <v>10</v>
      </c>
      <c r="L66" s="67"/>
      <c r="M66" s="67"/>
      <c r="N66" s="59"/>
      <c r="O66" s="91">
        <f>SUM(E61:F66)+SUM(O61:P65)</f>
        <v>78466</v>
      </c>
      <c r="P66" s="92"/>
      <c r="Q66" s="100">
        <f>SUM(G61:I66)+SUM(Q61:R63)</f>
        <v>100</v>
      </c>
      <c r="R66" s="101"/>
    </row>
    <row r="67" spans="1:18" ht="18.75" customHeight="1">
      <c r="A67" s="95" t="s">
        <v>36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</sheetData>
  <sheetProtection/>
  <mergeCells count="361">
    <mergeCell ref="F51:H51"/>
    <mergeCell ref="F52:H52"/>
    <mergeCell ref="F53:H53"/>
    <mergeCell ref="F45:H45"/>
    <mergeCell ref="F46:H46"/>
    <mergeCell ref="F47:H47"/>
    <mergeCell ref="F48:H48"/>
    <mergeCell ref="F49:H49"/>
    <mergeCell ref="F50:H50"/>
    <mergeCell ref="F39:H39"/>
    <mergeCell ref="F40:H40"/>
    <mergeCell ref="F41:H41"/>
    <mergeCell ref="F42:H42"/>
    <mergeCell ref="F43:H43"/>
    <mergeCell ref="F44:H44"/>
    <mergeCell ref="F28:H28"/>
    <mergeCell ref="F29:H29"/>
    <mergeCell ref="F36:H36"/>
    <mergeCell ref="F37:H37"/>
    <mergeCell ref="F38:H38"/>
    <mergeCell ref="F34:H34"/>
    <mergeCell ref="F35:H35"/>
    <mergeCell ref="F30:H30"/>
    <mergeCell ref="F31:H31"/>
    <mergeCell ref="F24:H24"/>
    <mergeCell ref="F20:H20"/>
    <mergeCell ref="F21:H21"/>
    <mergeCell ref="F22:H22"/>
    <mergeCell ref="F23:H23"/>
    <mergeCell ref="F27:H27"/>
    <mergeCell ref="F25:H25"/>
    <mergeCell ref="F26:H26"/>
    <mergeCell ref="F13:H13"/>
    <mergeCell ref="F14:H14"/>
    <mergeCell ref="F15:H15"/>
    <mergeCell ref="F16:H16"/>
    <mergeCell ref="F17:H17"/>
    <mergeCell ref="F18:H18"/>
    <mergeCell ref="E63:G63"/>
    <mergeCell ref="E62:G62"/>
    <mergeCell ref="E61:G61"/>
    <mergeCell ref="H66:J66"/>
    <mergeCell ref="H65:J65"/>
    <mergeCell ref="H61:J61"/>
    <mergeCell ref="A1:R1"/>
    <mergeCell ref="P45:Q45"/>
    <mergeCell ref="P46:Q46"/>
    <mergeCell ref="P47:Q47"/>
    <mergeCell ref="P48:Q48"/>
    <mergeCell ref="H60:J60"/>
    <mergeCell ref="E60:G60"/>
    <mergeCell ref="F55:H55"/>
    <mergeCell ref="F54:H54"/>
    <mergeCell ref="F4:H4"/>
    <mergeCell ref="P44:Q44"/>
    <mergeCell ref="P51:Q51"/>
    <mergeCell ref="P52:Q52"/>
    <mergeCell ref="P53:Q53"/>
    <mergeCell ref="J3:N3"/>
    <mergeCell ref="A3:B4"/>
    <mergeCell ref="F5:H5"/>
    <mergeCell ref="F6:H6"/>
    <mergeCell ref="F7:H7"/>
    <mergeCell ref="F8:H8"/>
    <mergeCell ref="P36:Q36"/>
    <mergeCell ref="P37:Q37"/>
    <mergeCell ref="P38:Q38"/>
    <mergeCell ref="P49:Q49"/>
    <mergeCell ref="P50:Q50"/>
    <mergeCell ref="P39:Q39"/>
    <mergeCell ref="P40:Q40"/>
    <mergeCell ref="P41:Q41"/>
    <mergeCell ref="P42:Q42"/>
    <mergeCell ref="P43:Q43"/>
    <mergeCell ref="P30:Q30"/>
    <mergeCell ref="P31:Q31"/>
    <mergeCell ref="P32:Q32"/>
    <mergeCell ref="P33:Q33"/>
    <mergeCell ref="P34:Q34"/>
    <mergeCell ref="P35:Q35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P55:Q55"/>
    <mergeCell ref="P54:Q54"/>
    <mergeCell ref="P4:Q4"/>
    <mergeCell ref="P5:Q5"/>
    <mergeCell ref="P6:Q6"/>
    <mergeCell ref="P7:Q7"/>
    <mergeCell ref="P8:Q8"/>
    <mergeCell ref="P9:Q9"/>
    <mergeCell ref="P10:Q10"/>
    <mergeCell ref="P11:Q11"/>
    <mergeCell ref="M48:N48"/>
    <mergeCell ref="M49:N49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M55:N55"/>
    <mergeCell ref="M54:N54"/>
    <mergeCell ref="M4:N4"/>
    <mergeCell ref="M5:N5"/>
    <mergeCell ref="M6:N6"/>
    <mergeCell ref="M7:N7"/>
    <mergeCell ref="M8:N8"/>
    <mergeCell ref="M9:N9"/>
    <mergeCell ref="M10:N10"/>
    <mergeCell ref="M11:N11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J55:K55"/>
    <mergeCell ref="J54:K54"/>
    <mergeCell ref="J4:K4"/>
    <mergeCell ref="F32:H32"/>
    <mergeCell ref="F33:H33"/>
    <mergeCell ref="F19:H19"/>
    <mergeCell ref="F9:H9"/>
    <mergeCell ref="F10:H10"/>
    <mergeCell ref="F11:H11"/>
    <mergeCell ref="J5:K5"/>
    <mergeCell ref="F12:H12"/>
    <mergeCell ref="D50:E50"/>
    <mergeCell ref="D51:E51"/>
    <mergeCell ref="D52:E52"/>
    <mergeCell ref="D38:E38"/>
    <mergeCell ref="D39:E39"/>
    <mergeCell ref="D40:E40"/>
    <mergeCell ref="D41:E41"/>
    <mergeCell ref="D43:E43"/>
    <mergeCell ref="D32:E32"/>
    <mergeCell ref="D53:E53"/>
    <mergeCell ref="D44:E44"/>
    <mergeCell ref="D45:E45"/>
    <mergeCell ref="D46:E46"/>
    <mergeCell ref="D47:E47"/>
    <mergeCell ref="D48:E48"/>
    <mergeCell ref="D49:E49"/>
    <mergeCell ref="D36:E36"/>
    <mergeCell ref="D37:E37"/>
    <mergeCell ref="D27:E27"/>
    <mergeCell ref="D28:E28"/>
    <mergeCell ref="D29:E29"/>
    <mergeCell ref="D30:E30"/>
    <mergeCell ref="D31:E31"/>
    <mergeCell ref="D42:E42"/>
    <mergeCell ref="D21:E21"/>
    <mergeCell ref="D22:E22"/>
    <mergeCell ref="D23:E23"/>
    <mergeCell ref="D24:E24"/>
    <mergeCell ref="D25:E25"/>
    <mergeCell ref="D26:E26"/>
    <mergeCell ref="D33:E33"/>
    <mergeCell ref="D34:E34"/>
    <mergeCell ref="D35:E35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53:B53"/>
    <mergeCell ref="D3:I3"/>
    <mergeCell ref="D4:E4"/>
    <mergeCell ref="D55:E55"/>
    <mergeCell ref="D54:E54"/>
    <mergeCell ref="D5:E5"/>
    <mergeCell ref="D6:E6"/>
    <mergeCell ref="D7:E7"/>
    <mergeCell ref="A47:B47"/>
    <mergeCell ref="D8:E8"/>
    <mergeCell ref="A52:B52"/>
    <mergeCell ref="A41:B41"/>
    <mergeCell ref="A42:B42"/>
    <mergeCell ref="A43:B43"/>
    <mergeCell ref="A44:B44"/>
    <mergeCell ref="A45:B45"/>
    <mergeCell ref="A39:B39"/>
    <mergeCell ref="A40:B40"/>
    <mergeCell ref="A48:B48"/>
    <mergeCell ref="A49:B49"/>
    <mergeCell ref="A50:B50"/>
    <mergeCell ref="A51:B51"/>
    <mergeCell ref="A30:B30"/>
    <mergeCell ref="A31:B31"/>
    <mergeCell ref="A32:B32"/>
    <mergeCell ref="A33:B33"/>
    <mergeCell ref="A34:B34"/>
    <mergeCell ref="A46:B46"/>
    <mergeCell ref="A35:B35"/>
    <mergeCell ref="A36:B36"/>
    <mergeCell ref="A37:B37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58:R58"/>
    <mergeCell ref="A54:B54"/>
    <mergeCell ref="A55:B55"/>
    <mergeCell ref="A5:B5"/>
    <mergeCell ref="A6:B6"/>
    <mergeCell ref="A7:B7"/>
    <mergeCell ref="A8:B8"/>
    <mergeCell ref="A9:B9"/>
    <mergeCell ref="A10:B10"/>
    <mergeCell ref="A11:B11"/>
    <mergeCell ref="A67:R67"/>
    <mergeCell ref="Q60:R60"/>
    <mergeCell ref="O60:P60"/>
    <mergeCell ref="M59:R59"/>
    <mergeCell ref="Q66:R66"/>
    <mergeCell ref="Q65:R65"/>
    <mergeCell ref="Q64:R64"/>
    <mergeCell ref="Q63:R63"/>
    <mergeCell ref="O62:P62"/>
    <mergeCell ref="O61:P61"/>
    <mergeCell ref="Q61:R61"/>
    <mergeCell ref="K62:M62"/>
    <mergeCell ref="K61:M61"/>
    <mergeCell ref="O66:P66"/>
    <mergeCell ref="O65:P65"/>
    <mergeCell ref="O64:P64"/>
    <mergeCell ref="O63:P63"/>
    <mergeCell ref="B66:C66"/>
    <mergeCell ref="B63:C63"/>
    <mergeCell ref="B62:C62"/>
    <mergeCell ref="B65:C65"/>
    <mergeCell ref="B64:C64"/>
    <mergeCell ref="Q62:R62"/>
    <mergeCell ref="H62:J62"/>
    <mergeCell ref="E66:G66"/>
    <mergeCell ref="E65:G65"/>
    <mergeCell ref="E64:G64"/>
    <mergeCell ref="B60:C60"/>
    <mergeCell ref="C3:C4"/>
    <mergeCell ref="O3:R3"/>
    <mergeCell ref="K66:M66"/>
    <mergeCell ref="K65:M65"/>
    <mergeCell ref="K64:M64"/>
    <mergeCell ref="K63:M63"/>
    <mergeCell ref="B61:C61"/>
    <mergeCell ref="H64:J64"/>
    <mergeCell ref="H63:J63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3"/>
  <headerFooter alignWithMargins="0">
    <oddFooter>&amp;C&amp;"ＭＳ 明朝,標準"- 114 -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s003049 村上正</dc:creator>
  <cp:keywords/>
  <dc:description/>
  <cp:lastModifiedBy>Administrator</cp:lastModifiedBy>
  <cp:lastPrinted>2015-12-11T00:07:38Z</cp:lastPrinted>
  <dcterms:created xsi:type="dcterms:W3CDTF">2000-01-07T12:37:01Z</dcterms:created>
  <dcterms:modified xsi:type="dcterms:W3CDTF">2016-06-11T04:31:04Z</dcterms:modified>
  <cp:category/>
  <cp:version/>
  <cp:contentType/>
  <cp:contentStatus/>
</cp:coreProperties>
</file>