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02総務課決裁文書\16　市勢統計関係【統計Ｇ】\【永年】人口移動状況報告書\01 月例統計(R05)\02【毎月当初】HP掲載データ（毎月）\【済】08月\03・04 『年齢（各歳）別男女別人口及び総世帯数』『年齢別推計人口』用データ\02 『年齢（各歳）別男女別人口及び総世帯数』HP掲載用データ\"/>
    </mc:Choice>
  </mc:AlternateContent>
  <bookViews>
    <workbookView xWindow="-15" yWindow="-15" windowWidth="9570" windowHeight="9060" tabRatio="786"/>
  </bookViews>
  <sheets>
    <sheet name="年齢人口" sheetId="4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F79" i="4" l="1"/>
  <c r="M60" i="4" s="1"/>
  <c r="D79" i="4"/>
  <c r="F78" i="4"/>
  <c r="D78" i="4"/>
  <c r="B78" i="4"/>
  <c r="F77" i="4"/>
  <c r="B77" i="4" s="1"/>
  <c r="D77" i="4"/>
  <c r="F76" i="4"/>
  <c r="D76" i="4"/>
  <c r="B76" i="4"/>
  <c r="F75" i="4"/>
  <c r="D75" i="4"/>
  <c r="B75" i="4" s="1"/>
  <c r="F74" i="4"/>
  <c r="D74" i="4"/>
  <c r="B74" i="4" s="1"/>
  <c r="F73" i="4"/>
  <c r="B73" i="4" s="1"/>
  <c r="D73" i="4"/>
  <c r="F72" i="4"/>
  <c r="D72" i="4"/>
  <c r="B72" i="4" s="1"/>
  <c r="F71" i="4"/>
  <c r="B71" i="4" s="1"/>
  <c r="D71" i="4"/>
  <c r="F70" i="4"/>
  <c r="M58" i="4" s="1"/>
  <c r="D70" i="4"/>
  <c r="F69" i="4"/>
  <c r="D69" i="4"/>
  <c r="B69" i="4" s="1"/>
  <c r="F68" i="4"/>
  <c r="D68" i="4"/>
  <c r="B68" i="4"/>
  <c r="F67" i="4"/>
  <c r="B67" i="4" s="1"/>
  <c r="D67" i="4"/>
  <c r="F66" i="4"/>
  <c r="B66" i="4" s="1"/>
  <c r="D66" i="4"/>
  <c r="K65" i="4"/>
  <c r="F65" i="4"/>
  <c r="D65" i="4"/>
  <c r="B65" i="4"/>
  <c r="F64" i="4"/>
  <c r="B64" i="4" s="1"/>
  <c r="I57" i="4" s="1"/>
  <c r="D64" i="4"/>
  <c r="K63" i="4"/>
  <c r="F63" i="4"/>
  <c r="D63" i="4"/>
  <c r="B63" i="4"/>
  <c r="F62" i="4"/>
  <c r="B62" i="4" s="1"/>
  <c r="D62" i="4"/>
  <c r="K61" i="4"/>
  <c r="F61" i="4"/>
  <c r="D61" i="4"/>
  <c r="B61" i="4"/>
  <c r="F60" i="4"/>
  <c r="M56" i="4" s="1"/>
  <c r="D60" i="4"/>
  <c r="K59" i="4"/>
  <c r="F59" i="4"/>
  <c r="D59" i="4"/>
  <c r="B59" i="4"/>
  <c r="F58" i="4"/>
  <c r="B58" i="4" s="1"/>
  <c r="D58" i="4"/>
  <c r="K57" i="4"/>
  <c r="F57" i="4"/>
  <c r="D57" i="4"/>
  <c r="B57" i="4"/>
  <c r="K56" i="4"/>
  <c r="F56" i="4"/>
  <c r="B56" i="4" s="1"/>
  <c r="D56" i="4"/>
  <c r="K55" i="4"/>
  <c r="F55" i="4"/>
  <c r="D55" i="4"/>
  <c r="B55" i="4"/>
  <c r="F54" i="4"/>
  <c r="B54" i="4" s="1"/>
  <c r="I55" i="4" s="1"/>
  <c r="D54" i="4"/>
  <c r="F53" i="4"/>
  <c r="D53" i="4"/>
  <c r="B53" i="4"/>
  <c r="F52" i="4"/>
  <c r="B52" i="4" s="1"/>
  <c r="D52" i="4"/>
  <c r="F51" i="4"/>
  <c r="D51" i="4"/>
  <c r="B51" i="4"/>
  <c r="F50" i="4"/>
  <c r="B50" i="4" s="1"/>
  <c r="D50" i="4"/>
  <c r="F49" i="4"/>
  <c r="M54" i="4" s="1"/>
  <c r="D49" i="4"/>
  <c r="K54" i="4" s="1"/>
  <c r="B49" i="4"/>
  <c r="F48" i="4"/>
  <c r="B48" i="4" s="1"/>
  <c r="D48" i="4"/>
  <c r="F47" i="4"/>
  <c r="D47" i="4"/>
  <c r="B47" i="4"/>
  <c r="F46" i="4"/>
  <c r="B46" i="4" s="1"/>
  <c r="D46" i="4"/>
  <c r="F45" i="4"/>
  <c r="D45" i="4"/>
  <c r="B45" i="4" s="1"/>
  <c r="F44" i="4"/>
  <c r="M53" i="4" s="1"/>
  <c r="D44" i="4"/>
  <c r="B44" i="4"/>
  <c r="F43" i="4"/>
  <c r="B43" i="4" s="1"/>
  <c r="D43" i="4"/>
  <c r="F42" i="4"/>
  <c r="B42" i="4" s="1"/>
  <c r="D42" i="4"/>
  <c r="F41" i="4"/>
  <c r="D41" i="4"/>
  <c r="B41" i="4" s="1"/>
  <c r="F40" i="4"/>
  <c r="D40" i="4"/>
  <c r="B40" i="4"/>
  <c r="M39" i="4"/>
  <c r="I39" i="4" s="1"/>
  <c r="K39" i="4"/>
  <c r="F39" i="4"/>
  <c r="M52" i="4" s="1"/>
  <c r="D39" i="4"/>
  <c r="K52" i="4" s="1"/>
  <c r="F38" i="4"/>
  <c r="D38" i="4"/>
  <c r="B38" i="4" s="1"/>
  <c r="M37" i="4"/>
  <c r="K37" i="4"/>
  <c r="I37" i="4"/>
  <c r="F37" i="4"/>
  <c r="B37" i="4" s="1"/>
  <c r="D37" i="4"/>
  <c r="M36" i="4"/>
  <c r="I36" i="4" s="1"/>
  <c r="K36" i="4"/>
  <c r="F36" i="4"/>
  <c r="D36" i="4"/>
  <c r="B36" i="4" s="1"/>
  <c r="M35" i="4"/>
  <c r="K35" i="4"/>
  <c r="I35" i="4"/>
  <c r="F35" i="4"/>
  <c r="B35" i="4" s="1"/>
  <c r="D35" i="4"/>
  <c r="M34" i="4"/>
  <c r="I34" i="4" s="1"/>
  <c r="K34" i="4"/>
  <c r="F34" i="4"/>
  <c r="M51" i="4" s="1"/>
  <c r="D34" i="4"/>
  <c r="B34" i="4" s="1"/>
  <c r="M33" i="4"/>
  <c r="M65" i="4" s="1"/>
  <c r="K33" i="4"/>
  <c r="I33" i="4"/>
  <c r="F33" i="4"/>
  <c r="B33" i="4" s="1"/>
  <c r="D33" i="4"/>
  <c r="M32" i="4"/>
  <c r="I32" i="4" s="1"/>
  <c r="K32" i="4"/>
  <c r="F32" i="4"/>
  <c r="D32" i="4"/>
  <c r="B32" i="4" s="1"/>
  <c r="M31" i="4"/>
  <c r="K31" i="4"/>
  <c r="I31" i="4"/>
  <c r="F31" i="4"/>
  <c r="B31" i="4" s="1"/>
  <c r="D31" i="4"/>
  <c r="M30" i="4"/>
  <c r="I30" i="4" s="1"/>
  <c r="K30" i="4"/>
  <c r="F30" i="4"/>
  <c r="D30" i="4"/>
  <c r="B30" i="4" s="1"/>
  <c r="M29" i="4"/>
  <c r="K29" i="4"/>
  <c r="I29" i="4"/>
  <c r="F29" i="4"/>
  <c r="M50" i="4" s="1"/>
  <c r="D29" i="4"/>
  <c r="K50" i="4" s="1"/>
  <c r="M28" i="4"/>
  <c r="M64" i="4" s="1"/>
  <c r="K28" i="4"/>
  <c r="K64" i="4" s="1"/>
  <c r="F28" i="4"/>
  <c r="D28" i="4"/>
  <c r="B28" i="4" s="1"/>
  <c r="M27" i="4"/>
  <c r="K27" i="4"/>
  <c r="I27" i="4"/>
  <c r="F27" i="4"/>
  <c r="B27" i="4" s="1"/>
  <c r="D27" i="4"/>
  <c r="M26" i="4"/>
  <c r="I26" i="4" s="1"/>
  <c r="K26" i="4"/>
  <c r="F26" i="4"/>
  <c r="D26" i="4"/>
  <c r="B26" i="4" s="1"/>
  <c r="M25" i="4"/>
  <c r="K25" i="4"/>
  <c r="I25" i="4"/>
  <c r="F25" i="4"/>
  <c r="D25" i="4"/>
  <c r="B25" i="4" s="1"/>
  <c r="M24" i="4"/>
  <c r="I24" i="4" s="1"/>
  <c r="K24" i="4"/>
  <c r="F24" i="4"/>
  <c r="B24" i="4" s="1"/>
  <c r="D24" i="4"/>
  <c r="K49" i="4" s="1"/>
  <c r="M23" i="4"/>
  <c r="M63" i="4" s="1"/>
  <c r="K23" i="4"/>
  <c r="I23" i="4"/>
  <c r="F23" i="4"/>
  <c r="D23" i="4"/>
  <c r="B23" i="4" s="1"/>
  <c r="M22" i="4"/>
  <c r="I22" i="4" s="1"/>
  <c r="K22" i="4"/>
  <c r="F22" i="4"/>
  <c r="B22" i="4" s="1"/>
  <c r="D22" i="4"/>
  <c r="M21" i="4"/>
  <c r="K21" i="4"/>
  <c r="I21" i="4"/>
  <c r="F21" i="4"/>
  <c r="D21" i="4"/>
  <c r="B21" i="4" s="1"/>
  <c r="M20" i="4"/>
  <c r="I20" i="4" s="1"/>
  <c r="K20" i="4"/>
  <c r="F20" i="4"/>
  <c r="B20" i="4" s="1"/>
  <c r="D20" i="4"/>
  <c r="M19" i="4"/>
  <c r="K19" i="4"/>
  <c r="I19" i="4"/>
  <c r="F19" i="4"/>
  <c r="M48" i="4" s="1"/>
  <c r="D19" i="4"/>
  <c r="K48" i="4" s="1"/>
  <c r="M18" i="4"/>
  <c r="M62" i="4" s="1"/>
  <c r="K18" i="4"/>
  <c r="K62" i="4" s="1"/>
  <c r="F18" i="4"/>
  <c r="B18" i="4" s="1"/>
  <c r="D18" i="4"/>
  <c r="M17" i="4"/>
  <c r="K17" i="4"/>
  <c r="I17" i="4"/>
  <c r="F17" i="4"/>
  <c r="D17" i="4"/>
  <c r="B17" i="4" s="1"/>
  <c r="M16" i="4"/>
  <c r="I16" i="4" s="1"/>
  <c r="K16" i="4"/>
  <c r="F16" i="4"/>
  <c r="B16" i="4" s="1"/>
  <c r="D16" i="4"/>
  <c r="M15" i="4"/>
  <c r="K15" i="4"/>
  <c r="I15" i="4"/>
  <c r="F15" i="4"/>
  <c r="D15" i="4"/>
  <c r="B15" i="4" s="1"/>
  <c r="M14" i="4"/>
  <c r="I14" i="4" s="1"/>
  <c r="K14" i="4"/>
  <c r="F14" i="4"/>
  <c r="B14" i="4" s="1"/>
  <c r="D14" i="4"/>
  <c r="K47" i="4" s="1"/>
  <c r="M13" i="4"/>
  <c r="M61" i="4" s="1"/>
  <c r="K13" i="4"/>
  <c r="I13" i="4"/>
  <c r="F13" i="4"/>
  <c r="D13" i="4"/>
  <c r="B13" i="4" s="1"/>
  <c r="M12" i="4"/>
  <c r="I12" i="4" s="1"/>
  <c r="K12" i="4"/>
  <c r="F12" i="4"/>
  <c r="B12" i="4" s="1"/>
  <c r="D12" i="4"/>
  <c r="M11" i="4"/>
  <c r="K11" i="4"/>
  <c r="I11" i="4"/>
  <c r="F11" i="4"/>
  <c r="D11" i="4"/>
  <c r="B11" i="4" s="1"/>
  <c r="M10" i="4"/>
  <c r="I10" i="4" s="1"/>
  <c r="K10" i="4"/>
  <c r="F10" i="4"/>
  <c r="B10" i="4" s="1"/>
  <c r="D10" i="4"/>
  <c r="M9" i="4"/>
  <c r="K9" i="4"/>
  <c r="K60" i="4" s="1"/>
  <c r="I9" i="4"/>
  <c r="F9" i="4"/>
  <c r="M46" i="4" s="1"/>
  <c r="D9" i="4"/>
  <c r="D7" i="4" s="1"/>
  <c r="F7" i="4"/>
  <c r="B7" i="4" s="1"/>
  <c r="D2" i="4"/>
  <c r="G1" i="4"/>
  <c r="I61" i="4" l="1"/>
  <c r="K74" i="4"/>
  <c r="M71" i="4"/>
  <c r="I63" i="4"/>
  <c r="I49" i="4"/>
  <c r="I51" i="4"/>
  <c r="K73" i="4"/>
  <c r="K78" i="4" s="1"/>
  <c r="I59" i="4"/>
  <c r="I47" i="4"/>
  <c r="M74" i="4"/>
  <c r="M79" i="4" s="1"/>
  <c r="I65" i="4"/>
  <c r="I53" i="4"/>
  <c r="I54" i="4"/>
  <c r="I56" i="4"/>
  <c r="K53" i="4"/>
  <c r="B9" i="4"/>
  <c r="I46" i="4" s="1"/>
  <c r="B19" i="4"/>
  <c r="I48" i="4" s="1"/>
  <c r="B29" i="4"/>
  <c r="I50" i="4" s="1"/>
  <c r="M47" i="4"/>
  <c r="M49" i="4"/>
  <c r="M55" i="4"/>
  <c r="M57" i="4"/>
  <c r="M59" i="4"/>
  <c r="M73" i="4" s="1"/>
  <c r="I18" i="4"/>
  <c r="I62" i="4" s="1"/>
  <c r="I28" i="4"/>
  <c r="I64" i="4" s="1"/>
  <c r="B39" i="4"/>
  <c r="I52" i="4" s="1"/>
  <c r="K46" i="4"/>
  <c r="K71" i="4" s="1"/>
  <c r="K76" i="4" s="1"/>
  <c r="K58" i="4"/>
  <c r="B60" i="4"/>
  <c r="B70" i="4"/>
  <c r="I58" i="4" s="1"/>
  <c r="B79" i="4"/>
  <c r="I60" i="4" s="1"/>
  <c r="K51" i="4"/>
  <c r="I71" i="4" l="1"/>
  <c r="I76" i="4" s="1"/>
  <c r="M76" i="4"/>
  <c r="M72" i="4"/>
  <c r="K79" i="4"/>
  <c r="I74" i="4"/>
  <c r="I79" i="4" s="1"/>
  <c r="K72" i="4"/>
  <c r="K77" i="4" s="1"/>
  <c r="I73" i="4"/>
  <c r="I78" i="4" s="1"/>
  <c r="M78" i="4"/>
  <c r="M77" i="4" l="1"/>
  <c r="I72" i="4"/>
  <c r="I77" i="4" s="1"/>
</calcChain>
</file>

<file path=xl/sharedStrings.xml><?xml version="1.0" encoding="utf-8"?>
<sst xmlns="http://schemas.openxmlformats.org/spreadsheetml/2006/main" count="147" uniqueCount="139">
  <si>
    <t>総  数</t>
  </si>
  <si>
    <t>男</t>
  </si>
  <si>
    <t>女</t>
  </si>
  <si>
    <t xml:space="preserve"> 100歳以上</t>
  </si>
  <si>
    <t xml:space="preserve"> (再掲)</t>
  </si>
  <si>
    <t>15歳未満</t>
  </si>
  <si>
    <t>15～64歳</t>
  </si>
  <si>
    <t>65歳以上</t>
  </si>
  <si>
    <t xml:space="preserve"> 年齢別割合(%)</t>
  </si>
  <si>
    <t xml:space="preserve">       (単位：人)</t>
    <phoneticPr fontId="1"/>
  </si>
  <si>
    <t>年   齢</t>
    <phoneticPr fontId="1"/>
  </si>
  <si>
    <t>　年齢(各歳)別男女別人口</t>
    <phoneticPr fontId="1"/>
  </si>
  <si>
    <t>世帯</t>
    <rPh sb="0" eb="2">
      <t>ショタイ</t>
    </rPh>
    <phoneticPr fontId="1"/>
  </si>
  <si>
    <t>総世帯数</t>
    <rPh sb="0" eb="1">
      <t>ソウ</t>
    </rPh>
    <rPh sb="1" eb="3">
      <t>ショタイ</t>
    </rPh>
    <rPh sb="3" eb="4">
      <t>スウ</t>
    </rPh>
    <phoneticPr fontId="1"/>
  </si>
  <si>
    <t>75歳以上</t>
    <rPh sb="2" eb="3">
      <t>サイ</t>
    </rPh>
    <rPh sb="3" eb="5">
      <t>イジョウ</t>
    </rPh>
    <phoneticPr fontId="1"/>
  </si>
  <si>
    <t xml:space="preserve"> 0歳</t>
    <rPh sb="2" eb="3">
      <t>サイ</t>
    </rPh>
    <phoneticPr fontId="1"/>
  </si>
  <si>
    <t xml:space="preserve"> 1歳</t>
    <rPh sb="2" eb="3">
      <t>サイ</t>
    </rPh>
    <phoneticPr fontId="1"/>
  </si>
  <si>
    <t xml:space="preserve"> 2歳</t>
    <rPh sb="2" eb="3">
      <t>サイ</t>
    </rPh>
    <phoneticPr fontId="1"/>
  </si>
  <si>
    <t xml:space="preserve"> 3歳</t>
    <rPh sb="2" eb="3">
      <t>サイ</t>
    </rPh>
    <phoneticPr fontId="1"/>
  </si>
  <si>
    <t xml:space="preserve"> 4歳</t>
    <rPh sb="2" eb="3">
      <t>サイ</t>
    </rPh>
    <phoneticPr fontId="1"/>
  </si>
  <si>
    <t xml:space="preserve"> 5歳</t>
    <rPh sb="2" eb="3">
      <t>サイ</t>
    </rPh>
    <phoneticPr fontId="1"/>
  </si>
  <si>
    <t xml:space="preserve"> 6歳</t>
    <rPh sb="2" eb="3">
      <t>サイ</t>
    </rPh>
    <phoneticPr fontId="1"/>
  </si>
  <si>
    <t xml:space="preserve"> 7歳</t>
    <rPh sb="2" eb="3">
      <t>サイ</t>
    </rPh>
    <phoneticPr fontId="1"/>
  </si>
  <si>
    <t xml:space="preserve"> 8歳</t>
    <rPh sb="2" eb="3">
      <t>サイ</t>
    </rPh>
    <phoneticPr fontId="1"/>
  </si>
  <si>
    <t xml:space="preserve"> 9歳</t>
    <rPh sb="2" eb="3">
      <t>サイ</t>
    </rPh>
    <phoneticPr fontId="1"/>
  </si>
  <si>
    <t xml:space="preserve"> 10歳</t>
    <rPh sb="3" eb="4">
      <t>サイ</t>
    </rPh>
    <phoneticPr fontId="1"/>
  </si>
  <si>
    <t xml:space="preserve"> 11歳</t>
    <rPh sb="3" eb="4">
      <t>サイ</t>
    </rPh>
    <phoneticPr fontId="1"/>
  </si>
  <si>
    <t xml:space="preserve"> 12歳</t>
    <rPh sb="3" eb="4">
      <t>サイ</t>
    </rPh>
    <phoneticPr fontId="1"/>
  </si>
  <si>
    <t xml:space="preserve"> 13歳</t>
    <rPh sb="3" eb="4">
      <t>サイ</t>
    </rPh>
    <phoneticPr fontId="1"/>
  </si>
  <si>
    <t xml:space="preserve"> 14歳</t>
    <rPh sb="3" eb="4">
      <t>サイ</t>
    </rPh>
    <phoneticPr fontId="1"/>
  </si>
  <si>
    <t xml:space="preserve"> 15歳</t>
    <rPh sb="3" eb="4">
      <t>サイ</t>
    </rPh>
    <phoneticPr fontId="1"/>
  </si>
  <si>
    <t xml:space="preserve"> 16歳</t>
    <rPh sb="3" eb="4">
      <t>サイ</t>
    </rPh>
    <phoneticPr fontId="1"/>
  </si>
  <si>
    <t xml:space="preserve"> 17歳</t>
    <rPh sb="3" eb="4">
      <t>サイ</t>
    </rPh>
    <phoneticPr fontId="1"/>
  </si>
  <si>
    <t xml:space="preserve"> 18歳</t>
    <rPh sb="3" eb="4">
      <t>サイ</t>
    </rPh>
    <phoneticPr fontId="1"/>
  </si>
  <si>
    <t xml:space="preserve"> 19歳</t>
    <rPh sb="3" eb="4">
      <t>サイ</t>
    </rPh>
    <phoneticPr fontId="1"/>
  </si>
  <si>
    <t xml:space="preserve"> 20歳</t>
    <rPh sb="3" eb="4">
      <t>サイ</t>
    </rPh>
    <phoneticPr fontId="1"/>
  </si>
  <si>
    <t xml:space="preserve"> 21歳</t>
    <rPh sb="3" eb="4">
      <t>サイ</t>
    </rPh>
    <phoneticPr fontId="1"/>
  </si>
  <si>
    <t xml:space="preserve"> 22歳</t>
    <rPh sb="3" eb="4">
      <t>サイ</t>
    </rPh>
    <phoneticPr fontId="1"/>
  </si>
  <si>
    <t xml:space="preserve"> 23歳</t>
    <rPh sb="3" eb="4">
      <t>サイ</t>
    </rPh>
    <phoneticPr fontId="1"/>
  </si>
  <si>
    <t xml:space="preserve"> 24歳</t>
    <rPh sb="3" eb="4">
      <t>サイ</t>
    </rPh>
    <phoneticPr fontId="1"/>
  </si>
  <si>
    <t xml:space="preserve"> 25歳</t>
    <rPh sb="3" eb="4">
      <t>サイ</t>
    </rPh>
    <phoneticPr fontId="1"/>
  </si>
  <si>
    <t xml:space="preserve"> 26歳</t>
    <rPh sb="3" eb="4">
      <t>サイ</t>
    </rPh>
    <phoneticPr fontId="1"/>
  </si>
  <si>
    <t xml:space="preserve"> 27歳</t>
    <rPh sb="3" eb="4">
      <t>サイ</t>
    </rPh>
    <phoneticPr fontId="1"/>
  </si>
  <si>
    <t xml:space="preserve"> 28歳</t>
    <rPh sb="3" eb="4">
      <t>サイ</t>
    </rPh>
    <phoneticPr fontId="1"/>
  </si>
  <si>
    <t xml:space="preserve"> 29歳</t>
    <rPh sb="3" eb="4">
      <t>サイ</t>
    </rPh>
    <phoneticPr fontId="1"/>
  </si>
  <si>
    <t xml:space="preserve"> 30歳</t>
    <rPh sb="3" eb="4">
      <t>サイ</t>
    </rPh>
    <phoneticPr fontId="1"/>
  </si>
  <si>
    <t xml:space="preserve"> 31歳</t>
    <rPh sb="3" eb="4">
      <t>サイ</t>
    </rPh>
    <phoneticPr fontId="1"/>
  </si>
  <si>
    <t xml:space="preserve"> 32歳</t>
    <rPh sb="3" eb="4">
      <t>サイ</t>
    </rPh>
    <phoneticPr fontId="1"/>
  </si>
  <si>
    <t xml:space="preserve"> 33歳</t>
    <rPh sb="3" eb="4">
      <t>サイ</t>
    </rPh>
    <phoneticPr fontId="1"/>
  </si>
  <si>
    <t xml:space="preserve"> 34歳</t>
    <rPh sb="3" eb="4">
      <t>サイ</t>
    </rPh>
    <phoneticPr fontId="1"/>
  </si>
  <si>
    <t xml:space="preserve"> 35歳</t>
    <rPh sb="3" eb="4">
      <t>サイ</t>
    </rPh>
    <phoneticPr fontId="1"/>
  </si>
  <si>
    <t xml:space="preserve"> 36歳</t>
    <rPh sb="3" eb="4">
      <t>サイ</t>
    </rPh>
    <phoneticPr fontId="1"/>
  </si>
  <si>
    <t xml:space="preserve"> 37歳</t>
    <rPh sb="3" eb="4">
      <t>サイ</t>
    </rPh>
    <phoneticPr fontId="1"/>
  </si>
  <si>
    <t xml:space="preserve"> 38歳</t>
    <rPh sb="3" eb="4">
      <t>サイ</t>
    </rPh>
    <phoneticPr fontId="1"/>
  </si>
  <si>
    <t xml:space="preserve"> 39歳</t>
    <rPh sb="3" eb="4">
      <t>サイ</t>
    </rPh>
    <phoneticPr fontId="1"/>
  </si>
  <si>
    <t xml:space="preserve"> 40歳</t>
    <rPh sb="3" eb="4">
      <t>サイ</t>
    </rPh>
    <phoneticPr fontId="1"/>
  </si>
  <si>
    <t xml:space="preserve"> 41歳</t>
    <rPh sb="3" eb="4">
      <t>サイ</t>
    </rPh>
    <phoneticPr fontId="1"/>
  </si>
  <si>
    <t xml:space="preserve"> 42歳</t>
    <rPh sb="3" eb="4">
      <t>サイ</t>
    </rPh>
    <phoneticPr fontId="1"/>
  </si>
  <si>
    <t xml:space="preserve"> 43歳</t>
    <rPh sb="3" eb="4">
      <t>サイ</t>
    </rPh>
    <phoneticPr fontId="1"/>
  </si>
  <si>
    <t xml:space="preserve"> 44歳</t>
    <rPh sb="3" eb="4">
      <t>サイ</t>
    </rPh>
    <phoneticPr fontId="1"/>
  </si>
  <si>
    <t xml:space="preserve"> 45歳</t>
    <rPh sb="3" eb="4">
      <t>サイ</t>
    </rPh>
    <phoneticPr fontId="1"/>
  </si>
  <si>
    <t xml:space="preserve"> 46歳</t>
    <rPh sb="3" eb="4">
      <t>サイ</t>
    </rPh>
    <phoneticPr fontId="1"/>
  </si>
  <si>
    <t xml:space="preserve"> 47歳</t>
    <rPh sb="3" eb="4">
      <t>サイ</t>
    </rPh>
    <phoneticPr fontId="1"/>
  </si>
  <si>
    <t xml:space="preserve"> 48歳</t>
    <rPh sb="3" eb="4">
      <t>サイ</t>
    </rPh>
    <phoneticPr fontId="1"/>
  </si>
  <si>
    <t xml:space="preserve"> 49歳</t>
    <rPh sb="3" eb="4">
      <t>サイ</t>
    </rPh>
    <phoneticPr fontId="1"/>
  </si>
  <si>
    <t xml:space="preserve"> 50歳</t>
    <rPh sb="3" eb="4">
      <t>サイ</t>
    </rPh>
    <phoneticPr fontId="1"/>
  </si>
  <si>
    <t xml:space="preserve"> 51歳</t>
    <rPh sb="3" eb="4">
      <t>サイ</t>
    </rPh>
    <phoneticPr fontId="1"/>
  </si>
  <si>
    <t xml:space="preserve"> 52歳</t>
    <rPh sb="3" eb="4">
      <t>サイ</t>
    </rPh>
    <phoneticPr fontId="1"/>
  </si>
  <si>
    <t xml:space="preserve"> 53歳</t>
    <rPh sb="3" eb="4">
      <t>サイ</t>
    </rPh>
    <phoneticPr fontId="1"/>
  </si>
  <si>
    <t xml:space="preserve"> 54歳</t>
    <rPh sb="3" eb="4">
      <t>サイ</t>
    </rPh>
    <phoneticPr fontId="1"/>
  </si>
  <si>
    <t xml:space="preserve"> 55歳</t>
    <rPh sb="3" eb="4">
      <t>サイ</t>
    </rPh>
    <phoneticPr fontId="1"/>
  </si>
  <si>
    <t xml:space="preserve"> 56歳</t>
    <rPh sb="3" eb="4">
      <t>サイ</t>
    </rPh>
    <phoneticPr fontId="1"/>
  </si>
  <si>
    <t xml:space="preserve"> 57歳</t>
    <rPh sb="3" eb="4">
      <t>サイ</t>
    </rPh>
    <phoneticPr fontId="1"/>
  </si>
  <si>
    <t xml:space="preserve"> 58歳</t>
    <rPh sb="3" eb="4">
      <t>サイ</t>
    </rPh>
    <phoneticPr fontId="1"/>
  </si>
  <si>
    <t xml:space="preserve"> 59歳</t>
    <rPh sb="3" eb="4">
      <t>サイ</t>
    </rPh>
    <phoneticPr fontId="1"/>
  </si>
  <si>
    <t xml:space="preserve"> 60歳</t>
    <rPh sb="3" eb="4">
      <t>サイ</t>
    </rPh>
    <phoneticPr fontId="1"/>
  </si>
  <si>
    <t xml:space="preserve"> 61歳</t>
    <rPh sb="3" eb="4">
      <t>サイ</t>
    </rPh>
    <phoneticPr fontId="1"/>
  </si>
  <si>
    <t xml:space="preserve"> 62歳</t>
    <rPh sb="3" eb="4">
      <t>サイ</t>
    </rPh>
    <phoneticPr fontId="1"/>
  </si>
  <si>
    <t xml:space="preserve"> 63歳</t>
    <rPh sb="3" eb="4">
      <t>サイ</t>
    </rPh>
    <phoneticPr fontId="1"/>
  </si>
  <si>
    <t xml:space="preserve"> 64歳</t>
    <rPh sb="3" eb="4">
      <t>サイ</t>
    </rPh>
    <phoneticPr fontId="1"/>
  </si>
  <si>
    <t xml:space="preserve"> 65歳</t>
    <rPh sb="3" eb="4">
      <t>サイ</t>
    </rPh>
    <phoneticPr fontId="1"/>
  </si>
  <si>
    <t xml:space="preserve"> 66歳</t>
    <rPh sb="3" eb="4">
      <t>サイ</t>
    </rPh>
    <phoneticPr fontId="1"/>
  </si>
  <si>
    <t xml:space="preserve"> 67歳</t>
    <rPh sb="3" eb="4">
      <t>サイ</t>
    </rPh>
    <phoneticPr fontId="1"/>
  </si>
  <si>
    <t xml:space="preserve"> 68歳</t>
    <rPh sb="3" eb="4">
      <t>サイ</t>
    </rPh>
    <phoneticPr fontId="1"/>
  </si>
  <si>
    <t xml:space="preserve"> 69歳</t>
    <rPh sb="3" eb="4">
      <t>サイ</t>
    </rPh>
    <phoneticPr fontId="1"/>
  </si>
  <si>
    <t xml:space="preserve"> 70歳</t>
    <rPh sb="3" eb="4">
      <t>サイ</t>
    </rPh>
    <phoneticPr fontId="1"/>
  </si>
  <si>
    <t>71歳</t>
    <rPh sb="2" eb="3">
      <t>サイ</t>
    </rPh>
    <phoneticPr fontId="1"/>
  </si>
  <si>
    <t>72歳</t>
    <rPh sb="2" eb="3">
      <t>サイ</t>
    </rPh>
    <phoneticPr fontId="1"/>
  </si>
  <si>
    <t>73歳</t>
    <rPh sb="2" eb="3">
      <t>サイ</t>
    </rPh>
    <phoneticPr fontId="1"/>
  </si>
  <si>
    <t>74歳</t>
    <rPh sb="2" eb="3">
      <t>サイ</t>
    </rPh>
    <phoneticPr fontId="1"/>
  </si>
  <si>
    <t>75歳</t>
    <rPh sb="2" eb="3">
      <t>サイ</t>
    </rPh>
    <phoneticPr fontId="1"/>
  </si>
  <si>
    <t>76歳</t>
    <rPh sb="2" eb="3">
      <t>サイ</t>
    </rPh>
    <phoneticPr fontId="1"/>
  </si>
  <si>
    <t>77歳</t>
    <rPh sb="2" eb="3">
      <t>サイ</t>
    </rPh>
    <phoneticPr fontId="1"/>
  </si>
  <si>
    <t>78歳</t>
    <rPh sb="2" eb="3">
      <t>サイ</t>
    </rPh>
    <phoneticPr fontId="1"/>
  </si>
  <si>
    <t>79歳</t>
    <rPh sb="2" eb="3">
      <t>サイ</t>
    </rPh>
    <phoneticPr fontId="1"/>
  </si>
  <si>
    <t>80歳</t>
    <rPh sb="2" eb="3">
      <t>サイ</t>
    </rPh>
    <phoneticPr fontId="1"/>
  </si>
  <si>
    <t>81歳</t>
    <rPh sb="2" eb="3">
      <t>サイ</t>
    </rPh>
    <phoneticPr fontId="1"/>
  </si>
  <si>
    <t>82歳</t>
    <rPh sb="2" eb="3">
      <t>サイ</t>
    </rPh>
    <phoneticPr fontId="1"/>
  </si>
  <si>
    <t>83歳</t>
    <rPh sb="2" eb="3">
      <t>サイ</t>
    </rPh>
    <phoneticPr fontId="1"/>
  </si>
  <si>
    <t>84歳</t>
    <rPh sb="2" eb="3">
      <t>サイ</t>
    </rPh>
    <phoneticPr fontId="1"/>
  </si>
  <si>
    <t>85歳</t>
    <rPh sb="2" eb="3">
      <t>サイ</t>
    </rPh>
    <phoneticPr fontId="1"/>
  </si>
  <si>
    <t>86歳</t>
    <rPh sb="2" eb="3">
      <t>サイ</t>
    </rPh>
    <phoneticPr fontId="1"/>
  </si>
  <si>
    <t>87歳</t>
    <rPh sb="2" eb="3">
      <t>サイ</t>
    </rPh>
    <phoneticPr fontId="1"/>
  </si>
  <si>
    <t>88歳</t>
    <rPh sb="2" eb="3">
      <t>サイ</t>
    </rPh>
    <phoneticPr fontId="1"/>
  </si>
  <si>
    <t>89歳</t>
    <rPh sb="2" eb="3">
      <t>サイ</t>
    </rPh>
    <phoneticPr fontId="1"/>
  </si>
  <si>
    <t>90歳</t>
    <rPh sb="2" eb="3">
      <t>サイ</t>
    </rPh>
    <phoneticPr fontId="1"/>
  </si>
  <si>
    <t>91歳</t>
    <rPh sb="2" eb="3">
      <t>サイ</t>
    </rPh>
    <phoneticPr fontId="1"/>
  </si>
  <si>
    <t>92歳</t>
    <rPh sb="2" eb="3">
      <t>サイ</t>
    </rPh>
    <phoneticPr fontId="1"/>
  </si>
  <si>
    <t>93歳</t>
    <rPh sb="2" eb="3">
      <t>サイ</t>
    </rPh>
    <phoneticPr fontId="1"/>
  </si>
  <si>
    <t>94歳</t>
    <rPh sb="2" eb="3">
      <t>サイ</t>
    </rPh>
    <phoneticPr fontId="1"/>
  </si>
  <si>
    <t>95歳</t>
    <rPh sb="2" eb="3">
      <t>サイ</t>
    </rPh>
    <phoneticPr fontId="1"/>
  </si>
  <si>
    <t>96歳</t>
    <rPh sb="2" eb="3">
      <t>サイ</t>
    </rPh>
    <phoneticPr fontId="1"/>
  </si>
  <si>
    <t>97歳</t>
    <rPh sb="2" eb="3">
      <t>サイ</t>
    </rPh>
    <phoneticPr fontId="1"/>
  </si>
  <si>
    <t>98歳</t>
    <rPh sb="2" eb="3">
      <t>サイ</t>
    </rPh>
    <phoneticPr fontId="1"/>
  </si>
  <si>
    <t>99歳</t>
    <rPh sb="2" eb="3">
      <t>サイ</t>
    </rPh>
    <phoneticPr fontId="1"/>
  </si>
  <si>
    <t xml:space="preserve">  5 ～  9歳 </t>
    <rPh sb="8" eb="9">
      <t>サイ</t>
    </rPh>
    <phoneticPr fontId="1"/>
  </si>
  <si>
    <t xml:space="preserve"> 10 ～ 14歳 </t>
    <rPh sb="8" eb="9">
      <t>サイ</t>
    </rPh>
    <phoneticPr fontId="1"/>
  </si>
  <si>
    <t xml:space="preserve"> 15 ～ 19歳 </t>
    <rPh sb="8" eb="9">
      <t>サイ</t>
    </rPh>
    <phoneticPr fontId="1"/>
  </si>
  <si>
    <t xml:space="preserve"> 20 ～ 24歳 </t>
    <rPh sb="8" eb="9">
      <t>サイ</t>
    </rPh>
    <phoneticPr fontId="1"/>
  </si>
  <si>
    <t xml:space="preserve"> 25 ～ 29歳 </t>
    <rPh sb="8" eb="9">
      <t>サイ</t>
    </rPh>
    <phoneticPr fontId="1"/>
  </si>
  <si>
    <t xml:space="preserve"> 30 ～ 34歳 </t>
    <rPh sb="8" eb="9">
      <t>サイ</t>
    </rPh>
    <phoneticPr fontId="1"/>
  </si>
  <si>
    <t xml:space="preserve"> 35 ～ 39歳 </t>
    <rPh sb="8" eb="9">
      <t>サイ</t>
    </rPh>
    <phoneticPr fontId="1"/>
  </si>
  <si>
    <t xml:space="preserve"> 40 ～ 44歳 </t>
    <rPh sb="8" eb="9">
      <t>サイ</t>
    </rPh>
    <phoneticPr fontId="1"/>
  </si>
  <si>
    <t xml:space="preserve"> 45 ～ 49歳 </t>
    <rPh sb="8" eb="9">
      <t>サイ</t>
    </rPh>
    <phoneticPr fontId="1"/>
  </si>
  <si>
    <t xml:space="preserve"> 50 ～ 54歳 </t>
    <rPh sb="8" eb="9">
      <t>サイ</t>
    </rPh>
    <phoneticPr fontId="1"/>
  </si>
  <si>
    <t xml:space="preserve"> 60 ～ 64歳 </t>
    <rPh sb="8" eb="9">
      <t>サイ</t>
    </rPh>
    <phoneticPr fontId="1"/>
  </si>
  <si>
    <t xml:space="preserve"> 65 ～ 69歳 </t>
    <rPh sb="8" eb="9">
      <t>サイ</t>
    </rPh>
    <phoneticPr fontId="1"/>
  </si>
  <si>
    <t xml:space="preserve"> 70 ～ 74歳 </t>
    <rPh sb="8" eb="9">
      <t>サイ</t>
    </rPh>
    <phoneticPr fontId="1"/>
  </si>
  <si>
    <t xml:space="preserve"> 75 ～ 79歳 </t>
    <rPh sb="8" eb="9">
      <t>サイ</t>
    </rPh>
    <phoneticPr fontId="1"/>
  </si>
  <si>
    <t xml:space="preserve"> 80 ～ 84歳 </t>
    <rPh sb="8" eb="9">
      <t>サイ</t>
    </rPh>
    <phoneticPr fontId="1"/>
  </si>
  <si>
    <t xml:space="preserve"> 85 ～ 89歳 </t>
    <rPh sb="8" eb="9">
      <t>サイ</t>
    </rPh>
    <phoneticPr fontId="1"/>
  </si>
  <si>
    <t xml:space="preserve"> 90 ～ 94歳 </t>
    <rPh sb="8" eb="9">
      <t>サイ</t>
    </rPh>
    <phoneticPr fontId="1"/>
  </si>
  <si>
    <t xml:space="preserve"> 95 ～ 99歳 </t>
    <rPh sb="8" eb="9">
      <t>サイ</t>
    </rPh>
    <phoneticPr fontId="1"/>
  </si>
  <si>
    <t>（5歳区分）</t>
    <rPh sb="2" eb="3">
      <t>サイ</t>
    </rPh>
    <rPh sb="3" eb="5">
      <t>クブン</t>
    </rPh>
    <phoneticPr fontId="1"/>
  </si>
  <si>
    <t>（2023年）</t>
    <rPh sb="5" eb="6">
      <t>ネン</t>
    </rPh>
    <phoneticPr fontId="1"/>
  </si>
  <si>
    <t xml:space="preserve"> </t>
  </si>
  <si>
    <t>総   数</t>
    <phoneticPr fontId="1"/>
  </si>
  <si>
    <t>0 ～  4歳</t>
    <phoneticPr fontId="1"/>
  </si>
  <si>
    <t>55 ～ 59歳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</si>
</sst>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ee/&quot;標&quot;&quot;準&quot;"/>
    <numFmt numFmtId="177" formatCode="0.0"/>
    <numFmt numFmtId="178" formatCode="[$-411]g/&quot;標&quot;&quot;準&quot;"/>
    <numFmt numFmtId="179" formatCode="[$-411]&quot;－&quot;ggge&quot;年&quot;m&quot;月&quot;d&quot;日現在　住民基本台帳－&quot;"/>
    <numFmt numFmtId="180" formatCode="[$-411]&quot;　&quot;ggge&quot;年&quot;m&quot;月&quot;d&quot;日現在　住民基本台帳&quot;"/>
  </numFmts>
  <fonts count="28" x14ac:knownFonts="1">
    <font>
      <sz val="12"/>
      <name val="System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1"/>
      <name val="System"/>
      <charset val="128"/>
    </font>
    <font>
      <b/>
      <sz val="11"/>
      <name val="ＭＳ 明朝"/>
      <family val="1"/>
      <charset val="128"/>
    </font>
    <font>
      <sz val="7.5"/>
      <name val="ＭＳ 明朝"/>
      <family val="1"/>
      <charset val="128"/>
    </font>
    <font>
      <sz val="6"/>
      <name val="System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6" borderId="38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28" borderId="39" applyNumberFormat="0" applyFont="0" applyAlignment="0" applyProtection="0">
      <alignment vertical="center"/>
    </xf>
    <xf numFmtId="0" fontId="16" fillId="0" borderId="40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0" borderId="4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2" applyNumberFormat="0" applyFill="0" applyAlignment="0" applyProtection="0">
      <alignment vertical="center"/>
    </xf>
    <xf numFmtId="0" fontId="21" fillId="0" borderId="43" applyNumberFormat="0" applyFill="0" applyAlignment="0" applyProtection="0">
      <alignment vertical="center"/>
    </xf>
    <xf numFmtId="0" fontId="22" fillId="0" borderId="4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5" applyNumberFormat="0" applyFill="0" applyAlignment="0" applyProtection="0">
      <alignment vertical="center"/>
    </xf>
    <xf numFmtId="0" fontId="24" fillId="30" borderId="4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1" borderId="41" applyNumberFormat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93">
    <xf numFmtId="0" fontId="0" fillId="0" borderId="0" xfId="0"/>
    <xf numFmtId="176" fontId="2" fillId="0" borderId="0" xfId="0" applyNumberFormat="1" applyFont="1" applyProtection="1">
      <protection locked="0"/>
    </xf>
    <xf numFmtId="176" fontId="3" fillId="0" borderId="0" xfId="0" applyNumberFormat="1" applyFont="1" applyProtection="1">
      <protection locked="0"/>
    </xf>
    <xf numFmtId="0" fontId="2" fillId="0" borderId="0" xfId="0" applyFont="1"/>
    <xf numFmtId="176" fontId="2" fillId="0" borderId="0" xfId="0" applyNumberFormat="1" applyFont="1" applyAlignment="1" applyProtection="1">
      <alignment horizontal="center"/>
      <protection locked="0"/>
    </xf>
    <xf numFmtId="176" fontId="2" fillId="0" borderId="1" xfId="0" applyNumberFormat="1" applyFont="1" applyBorder="1" applyProtection="1">
      <protection locked="0"/>
    </xf>
    <xf numFmtId="176" fontId="2" fillId="0" borderId="2" xfId="0" applyNumberFormat="1" applyFont="1" applyBorder="1" applyProtection="1">
      <protection locked="0"/>
    </xf>
    <xf numFmtId="176" fontId="2" fillId="0" borderId="1" xfId="0" applyNumberFormat="1" applyFont="1" applyBorder="1" applyAlignment="1" applyProtection="1">
      <alignment horizontal="center"/>
      <protection locked="0"/>
    </xf>
    <xf numFmtId="176" fontId="2" fillId="0" borderId="3" xfId="0" applyNumberFormat="1" applyFont="1" applyBorder="1" applyProtection="1">
      <protection locked="0"/>
    </xf>
    <xf numFmtId="176" fontId="2" fillId="0" borderId="3" xfId="0" applyNumberFormat="1" applyFont="1" applyBorder="1" applyAlignment="1" applyProtection="1">
      <alignment horizontal="center"/>
      <protection locked="0"/>
    </xf>
    <xf numFmtId="176" fontId="2" fillId="0" borderId="4" xfId="0" applyNumberFormat="1" applyFont="1" applyBorder="1" applyProtection="1">
      <protection locked="0"/>
    </xf>
    <xf numFmtId="176" fontId="2" fillId="0" borderId="5" xfId="0" applyNumberFormat="1" applyFont="1" applyBorder="1" applyProtection="1">
      <protection locked="0"/>
    </xf>
    <xf numFmtId="176" fontId="2" fillId="0" borderId="5" xfId="0" applyNumberFormat="1" applyFont="1" applyBorder="1" applyAlignment="1" applyProtection="1">
      <alignment horizontal="center"/>
      <protection locked="0"/>
    </xf>
    <xf numFmtId="3" fontId="2" fillId="0" borderId="5" xfId="0" applyNumberFormat="1" applyFont="1" applyBorder="1" applyProtection="1">
      <protection locked="0"/>
    </xf>
    <xf numFmtId="176" fontId="4" fillId="0" borderId="6" xfId="0" applyNumberFormat="1" applyFont="1" applyBorder="1" applyProtection="1">
      <protection locked="0"/>
    </xf>
    <xf numFmtId="3" fontId="4" fillId="0" borderId="7" xfId="0" applyNumberFormat="1" applyFont="1" applyBorder="1" applyProtection="1">
      <protection locked="0"/>
    </xf>
    <xf numFmtId="176" fontId="4" fillId="0" borderId="6" xfId="0" applyNumberFormat="1" applyFont="1" applyBorder="1" applyAlignment="1" applyProtection="1">
      <alignment horizontal="center"/>
      <protection locked="0"/>
    </xf>
    <xf numFmtId="0" fontId="4" fillId="0" borderId="0" xfId="0" applyFont="1"/>
    <xf numFmtId="0" fontId="5" fillId="0" borderId="0" xfId="0" applyFont="1"/>
    <xf numFmtId="176" fontId="6" fillId="0" borderId="3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176" fontId="2" fillId="0" borderId="8" xfId="0" applyNumberFormat="1" applyFont="1" applyBorder="1" applyProtection="1">
      <protection locked="0"/>
    </xf>
    <xf numFmtId="176" fontId="2" fillId="0" borderId="9" xfId="0" applyNumberFormat="1" applyFont="1" applyBorder="1" applyProtection="1">
      <protection locked="0"/>
    </xf>
    <xf numFmtId="3" fontId="4" fillId="0" borderId="10" xfId="0" applyNumberFormat="1" applyFont="1" applyBorder="1" applyProtection="1">
      <protection locked="0"/>
    </xf>
    <xf numFmtId="176" fontId="2" fillId="0" borderId="11" xfId="0" applyNumberFormat="1" applyFont="1" applyBorder="1" applyProtection="1">
      <protection locked="0"/>
    </xf>
    <xf numFmtId="176" fontId="2" fillId="0" borderId="12" xfId="0" applyNumberFormat="1" applyFont="1" applyBorder="1" applyProtection="1">
      <protection locked="0"/>
    </xf>
    <xf numFmtId="3" fontId="4" fillId="0" borderId="13" xfId="0" applyNumberFormat="1" applyFont="1" applyBorder="1" applyProtection="1">
      <protection locked="0"/>
    </xf>
    <xf numFmtId="176" fontId="2" fillId="0" borderId="14" xfId="0" applyNumberFormat="1" applyFont="1" applyBorder="1" applyProtection="1">
      <protection locked="0"/>
    </xf>
    <xf numFmtId="176" fontId="4" fillId="0" borderId="12" xfId="0" applyNumberFormat="1" applyFont="1" applyBorder="1" applyProtection="1">
      <protection locked="0"/>
    </xf>
    <xf numFmtId="176" fontId="2" fillId="0" borderId="15" xfId="0" applyNumberFormat="1" applyFont="1" applyBorder="1" applyProtection="1">
      <protection locked="0"/>
    </xf>
    <xf numFmtId="3" fontId="4" fillId="0" borderId="4" xfId="0" applyNumberFormat="1" applyFont="1" applyBorder="1" applyProtection="1">
      <protection locked="0"/>
    </xf>
    <xf numFmtId="176" fontId="8" fillId="0" borderId="0" xfId="0" applyNumberFormat="1" applyFont="1" applyProtection="1">
      <protection locked="0"/>
    </xf>
    <xf numFmtId="179" fontId="0" fillId="0" borderId="0" xfId="0" applyNumberFormat="1" applyAlignment="1">
      <alignment shrinkToFit="1"/>
    </xf>
    <xf numFmtId="176" fontId="9" fillId="0" borderId="3" xfId="0" applyNumberFormat="1" applyFont="1" applyBorder="1" applyAlignment="1">
      <alignment horizontal="center"/>
    </xf>
    <xf numFmtId="3" fontId="9" fillId="0" borderId="4" xfId="0" applyNumberFormat="1" applyFont="1" applyBorder="1"/>
    <xf numFmtId="3" fontId="9" fillId="0" borderId="9" xfId="0" applyNumberFormat="1" applyFont="1" applyBorder="1"/>
    <xf numFmtId="0" fontId="9" fillId="0" borderId="16" xfId="0" applyFont="1" applyBorder="1"/>
    <xf numFmtId="0" fontId="9" fillId="0" borderId="0" xfId="0" applyFont="1"/>
    <xf numFmtId="0" fontId="9" fillId="0" borderId="9" xfId="0" applyFont="1" applyBorder="1"/>
    <xf numFmtId="176" fontId="9" fillId="0" borderId="12" xfId="0" applyNumberFormat="1" applyFont="1" applyBorder="1" applyProtection="1">
      <protection locked="0"/>
    </xf>
    <xf numFmtId="3" fontId="9" fillId="0" borderId="12" xfId="0" applyNumberFormat="1" applyFont="1" applyBorder="1"/>
    <xf numFmtId="176" fontId="9" fillId="0" borderId="16" xfId="0" applyNumberFormat="1" applyFont="1" applyBorder="1" applyAlignment="1">
      <alignment horizontal="center"/>
    </xf>
    <xf numFmtId="3" fontId="9" fillId="0" borderId="0" xfId="0" applyNumberFormat="1" applyFont="1" applyBorder="1"/>
    <xf numFmtId="176" fontId="9" fillId="0" borderId="17" xfId="0" applyNumberFormat="1" applyFont="1" applyBorder="1"/>
    <xf numFmtId="3" fontId="9" fillId="0" borderId="18" xfId="0" applyNumberFormat="1" applyFont="1" applyBorder="1"/>
    <xf numFmtId="0" fontId="9" fillId="0" borderId="19" xfId="0" applyFont="1" applyBorder="1"/>
    <xf numFmtId="0" fontId="9" fillId="0" borderId="20" xfId="0" applyFont="1" applyBorder="1"/>
    <xf numFmtId="0" fontId="9" fillId="0" borderId="21" xfId="0" applyFont="1" applyBorder="1"/>
    <xf numFmtId="176" fontId="9" fillId="0" borderId="18" xfId="0" applyNumberFormat="1" applyFont="1" applyBorder="1" applyProtection="1">
      <protection locked="0"/>
    </xf>
    <xf numFmtId="176" fontId="9" fillId="0" borderId="22" xfId="0" applyNumberFormat="1" applyFont="1" applyBorder="1" applyAlignment="1">
      <alignment horizontal="center"/>
    </xf>
    <xf numFmtId="3" fontId="9" fillId="0" borderId="23" xfId="0" applyNumberFormat="1" applyFont="1" applyBorder="1"/>
    <xf numFmtId="3" fontId="9" fillId="0" borderId="24" xfId="0" applyNumberFormat="1" applyFont="1" applyBorder="1"/>
    <xf numFmtId="3" fontId="9" fillId="0" borderId="25" xfId="0" applyNumberFormat="1" applyFont="1" applyBorder="1"/>
    <xf numFmtId="176" fontId="9" fillId="0" borderId="25" xfId="0" applyNumberFormat="1" applyFont="1" applyBorder="1" applyProtection="1">
      <protection locked="0"/>
    </xf>
    <xf numFmtId="176" fontId="9" fillId="0" borderId="17" xfId="0" applyNumberFormat="1" applyFont="1" applyBorder="1" applyAlignment="1">
      <alignment horizontal="center"/>
    </xf>
    <xf numFmtId="3" fontId="9" fillId="0" borderId="26" xfId="0" applyNumberFormat="1" applyFont="1" applyBorder="1"/>
    <xf numFmtId="3" fontId="9" fillId="0" borderId="21" xfId="0" applyNumberFormat="1" applyFont="1" applyBorder="1"/>
    <xf numFmtId="0" fontId="9" fillId="0" borderId="27" xfId="0" applyFont="1" applyBorder="1"/>
    <xf numFmtId="0" fontId="9" fillId="0" borderId="28" xfId="0" applyFont="1" applyBorder="1"/>
    <xf numFmtId="0" fontId="9" fillId="0" borderId="24" xfId="0" applyFont="1" applyBorder="1"/>
    <xf numFmtId="176" fontId="9" fillId="0" borderId="27" xfId="0" applyNumberFormat="1" applyFont="1" applyBorder="1" applyAlignment="1">
      <alignment horizontal="center"/>
    </xf>
    <xf numFmtId="3" fontId="9" fillId="0" borderId="28" xfId="0" applyNumberFormat="1" applyFont="1" applyBorder="1"/>
    <xf numFmtId="176" fontId="9" fillId="0" borderId="22" xfId="0" applyNumberFormat="1" applyFont="1" applyBorder="1" applyAlignment="1">
      <alignment horizontal="left"/>
    </xf>
    <xf numFmtId="177" fontId="9" fillId="0" borderId="23" xfId="0" applyNumberFormat="1" applyFont="1" applyBorder="1"/>
    <xf numFmtId="177" fontId="9" fillId="0" borderId="24" xfId="0" applyNumberFormat="1" applyFont="1" applyBorder="1"/>
    <xf numFmtId="176" fontId="9" fillId="0" borderId="29" xfId="0" applyNumberFormat="1" applyFont="1" applyBorder="1" applyAlignment="1">
      <alignment horizontal="center"/>
    </xf>
    <xf numFmtId="3" fontId="9" fillId="0" borderId="30" xfId="0" applyNumberFormat="1" applyFont="1" applyBorder="1"/>
    <xf numFmtId="3" fontId="9" fillId="0" borderId="31" xfId="0" applyNumberFormat="1" applyFont="1" applyBorder="1"/>
    <xf numFmtId="177" fontId="9" fillId="0" borderId="30" xfId="0" applyNumberFormat="1" applyFont="1" applyBorder="1"/>
    <xf numFmtId="177" fontId="9" fillId="0" borderId="31" xfId="0" applyNumberFormat="1" applyFont="1" applyBorder="1"/>
    <xf numFmtId="176" fontId="9" fillId="0" borderId="32" xfId="0" applyNumberFormat="1" applyFont="1" applyBorder="1" applyProtection="1">
      <protection locked="0"/>
    </xf>
    <xf numFmtId="0" fontId="9" fillId="0" borderId="0" xfId="0" applyFont="1" applyBorder="1"/>
    <xf numFmtId="0" fontId="9" fillId="0" borderId="4" xfId="0" applyFont="1" applyBorder="1"/>
    <xf numFmtId="176" fontId="9" fillId="0" borderId="33" xfId="0" applyNumberFormat="1" applyFont="1" applyBorder="1" applyProtection="1">
      <protection locked="0"/>
    </xf>
    <xf numFmtId="0" fontId="2" fillId="0" borderId="5" xfId="0" applyFont="1" applyBorder="1"/>
    <xf numFmtId="3" fontId="9" fillId="0" borderId="20" xfId="0" applyNumberFormat="1" applyFont="1" applyBorder="1"/>
    <xf numFmtId="176" fontId="9" fillId="0" borderId="34" xfId="0" applyNumberFormat="1" applyFont="1" applyBorder="1" applyAlignment="1">
      <alignment horizontal="center"/>
    </xf>
    <xf numFmtId="3" fontId="9" fillId="0" borderId="35" xfId="0" applyNumberFormat="1" applyFont="1" applyBorder="1"/>
    <xf numFmtId="3" fontId="9" fillId="0" borderId="36" xfId="0" applyNumberFormat="1" applyFont="1" applyBorder="1"/>
    <xf numFmtId="0" fontId="9" fillId="0" borderId="12" xfId="0" applyFont="1" applyBorder="1"/>
    <xf numFmtId="0" fontId="9" fillId="0" borderId="18" xfId="0" applyFont="1" applyBorder="1"/>
    <xf numFmtId="0" fontId="9" fillId="0" borderId="25" xfId="0" applyFont="1" applyBorder="1"/>
    <xf numFmtId="176" fontId="9" fillId="0" borderId="24" xfId="0" applyNumberFormat="1" applyFont="1" applyBorder="1"/>
    <xf numFmtId="178" fontId="9" fillId="0" borderId="24" xfId="0" applyNumberFormat="1" applyFont="1" applyBorder="1"/>
    <xf numFmtId="0" fontId="5" fillId="0" borderId="3" xfId="0" applyFont="1" applyBorder="1"/>
    <xf numFmtId="176" fontId="3" fillId="0" borderId="0" xfId="0" applyNumberFormat="1" applyFont="1" applyAlignment="1" applyProtection="1">
      <alignment horizontal="left"/>
      <protection locked="0"/>
    </xf>
    <xf numFmtId="180" fontId="3" fillId="0" borderId="0" xfId="0" applyNumberFormat="1" applyFont="1" applyAlignment="1" applyProtection="1">
      <alignment horizontal="left" shrinkToFit="1"/>
      <protection locked="0"/>
    </xf>
    <xf numFmtId="176" fontId="8" fillId="0" borderId="37" xfId="0" applyNumberFormat="1" applyFont="1" applyBorder="1" applyAlignment="1" applyProtection="1">
      <alignment horizontal="center"/>
      <protection locked="0"/>
    </xf>
    <xf numFmtId="3" fontId="8" fillId="0" borderId="37" xfId="0" applyNumberFormat="1" applyFont="1" applyBorder="1" applyAlignment="1" applyProtection="1">
      <alignment horizontal="center"/>
      <protection locked="0"/>
    </xf>
    <xf numFmtId="176" fontId="6" fillId="0" borderId="4" xfId="0" applyNumberFormat="1" applyFont="1" applyBorder="1" applyAlignment="1" applyProtection="1">
      <alignment horizontal="center" vertical="center"/>
      <protection locked="0"/>
    </xf>
    <xf numFmtId="176" fontId="6" fillId="0" borderId="12" xfId="0" applyNumberFormat="1" applyFont="1" applyBorder="1" applyAlignment="1" applyProtection="1">
      <alignment horizontal="center" vertical="center"/>
      <protection locked="0"/>
    </xf>
    <xf numFmtId="176" fontId="6" fillId="0" borderId="9" xfId="0" applyNumberFormat="1" applyFont="1" applyBorder="1" applyAlignment="1" applyProtection="1">
      <alignment horizontal="center" vertical="center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32207;&#21209;&#35506;&#27770;&#35009;&#25991;&#26360;/16&#12288;&#24066;&#21218;&#32113;&#35336;&#38306;&#20418;&#12304;&#32113;&#35336;&#65319;&#12305;/&#12304;&#27704;&#24180;&#12305;&#20154;&#21475;&#31227;&#21205;&#29366;&#27841;&#22577;&#21578;&#26360;/01%20&#26376;&#20363;&#32113;&#35336;(R05)/02&#12304;&#27598;&#26376;&#24403;&#21021;&#12305;HP&#25522;&#36617;&#12487;&#12540;&#12479;&#65288;&#27598;&#26376;&#65289;/&#12304;&#28168;&#12305;08&#26376;/03&#12539;04%20&#12302;&#24180;&#40802;&#65288;&#21508;&#27507;&#65289;&#21029;&#30007;&#22899;&#21029;&#20154;&#21475;&#21450;&#12403;&#32207;&#19990;&#24111;&#25968;&#12303;&#12302;&#24180;&#40802;&#21029;&#25512;&#35336;&#20154;&#21475;&#12303;&#29992;&#12487;&#12540;&#12479;/01%20&#35336;&#31639;&#12471;&#12540;&#12488;&#65288;&#21508;&#26376;&#65289;/&#9733;&#65288;R2&#22269;&#35519;&#21453;&#26144;&#65289;&#35336;&#31639;&#12471;&#12540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民課年齢データ（日本人）"/>
      <sheetName val="市民課年齢データ（外国人）"/>
      <sheetName val="市民課年齢データ"/>
      <sheetName val="市民課ｄａｔａ"/>
      <sheetName val="年齢（各歳）別男女別人口及び総世帯数（住民基本台帳人口）"/>
      <sheetName val="年齢別推計人口"/>
      <sheetName val="≪参考≫年齢人口（日本人のみ）"/>
      <sheetName val="≪参考≫年齢人口（推計集約）"/>
    </sheetNames>
    <sheetDataSet>
      <sheetData sheetId="0"/>
      <sheetData sheetId="1"/>
      <sheetData sheetId="2"/>
      <sheetData sheetId="3">
        <row r="1">
          <cell r="G1">
            <v>45138</v>
          </cell>
        </row>
        <row r="2">
          <cell r="G2">
            <v>93765</v>
          </cell>
        </row>
        <row r="5">
          <cell r="F5">
            <v>687</v>
          </cell>
          <cell r="G5">
            <v>680</v>
          </cell>
          <cell r="H5">
            <v>10</v>
          </cell>
          <cell r="I5">
            <v>5</v>
          </cell>
        </row>
        <row r="6">
          <cell r="F6">
            <v>769</v>
          </cell>
          <cell r="G6">
            <v>759</v>
          </cell>
          <cell r="H6">
            <v>8</v>
          </cell>
          <cell r="I6">
            <v>4</v>
          </cell>
        </row>
        <row r="7">
          <cell r="F7">
            <v>810</v>
          </cell>
          <cell r="G7">
            <v>842</v>
          </cell>
          <cell r="H7">
            <v>10</v>
          </cell>
          <cell r="I7">
            <v>8</v>
          </cell>
        </row>
        <row r="8">
          <cell r="F8">
            <v>862</v>
          </cell>
          <cell r="G8">
            <v>881</v>
          </cell>
          <cell r="H8">
            <v>5</v>
          </cell>
          <cell r="I8">
            <v>7</v>
          </cell>
        </row>
        <row r="9">
          <cell r="F9">
            <v>889</v>
          </cell>
          <cell r="G9">
            <v>843</v>
          </cell>
          <cell r="H9">
            <v>6</v>
          </cell>
          <cell r="I9">
            <v>5</v>
          </cell>
        </row>
        <row r="10">
          <cell r="F10">
            <v>856</v>
          </cell>
          <cell r="G10">
            <v>873</v>
          </cell>
          <cell r="H10">
            <v>7</v>
          </cell>
          <cell r="I10">
            <v>5</v>
          </cell>
        </row>
        <row r="11">
          <cell r="F11">
            <v>916</v>
          </cell>
          <cell r="G11">
            <v>903</v>
          </cell>
          <cell r="H11">
            <v>6</v>
          </cell>
          <cell r="I11">
            <v>6</v>
          </cell>
        </row>
        <row r="12">
          <cell r="F12">
            <v>979</v>
          </cell>
          <cell r="G12">
            <v>922</v>
          </cell>
          <cell r="H12">
            <v>7</v>
          </cell>
          <cell r="I12">
            <v>10</v>
          </cell>
        </row>
        <row r="13">
          <cell r="F13">
            <v>908</v>
          </cell>
          <cell r="G13">
            <v>882</v>
          </cell>
          <cell r="H13">
            <v>7</v>
          </cell>
          <cell r="I13">
            <v>10</v>
          </cell>
        </row>
        <row r="14">
          <cell r="F14">
            <v>959</v>
          </cell>
          <cell r="G14">
            <v>879</v>
          </cell>
          <cell r="H14">
            <v>10</v>
          </cell>
          <cell r="I14">
            <v>5</v>
          </cell>
        </row>
        <row r="15">
          <cell r="F15">
            <v>925</v>
          </cell>
          <cell r="G15">
            <v>922</v>
          </cell>
          <cell r="H15">
            <v>5</v>
          </cell>
          <cell r="I15">
            <v>8</v>
          </cell>
        </row>
        <row r="16">
          <cell r="F16">
            <v>950</v>
          </cell>
          <cell r="G16">
            <v>944</v>
          </cell>
          <cell r="H16">
            <v>9</v>
          </cell>
          <cell r="I16">
            <v>5</v>
          </cell>
        </row>
        <row r="17">
          <cell r="F17">
            <v>985</v>
          </cell>
          <cell r="G17">
            <v>931</v>
          </cell>
          <cell r="H17">
            <v>8</v>
          </cell>
          <cell r="I17">
            <v>3</v>
          </cell>
        </row>
        <row r="18">
          <cell r="F18">
            <v>1005</v>
          </cell>
          <cell r="G18">
            <v>947</v>
          </cell>
          <cell r="H18">
            <v>2</v>
          </cell>
          <cell r="I18">
            <v>4</v>
          </cell>
        </row>
        <row r="19">
          <cell r="F19">
            <v>963</v>
          </cell>
          <cell r="G19">
            <v>952</v>
          </cell>
          <cell r="H19">
            <v>6</v>
          </cell>
          <cell r="I19">
            <v>8</v>
          </cell>
        </row>
        <row r="20">
          <cell r="F20">
            <v>1008</v>
          </cell>
          <cell r="G20">
            <v>903</v>
          </cell>
          <cell r="H20">
            <v>8</v>
          </cell>
          <cell r="I20">
            <v>8</v>
          </cell>
        </row>
        <row r="21">
          <cell r="F21">
            <v>969</v>
          </cell>
          <cell r="G21">
            <v>923</v>
          </cell>
          <cell r="H21">
            <v>4</v>
          </cell>
          <cell r="I21">
            <v>7</v>
          </cell>
        </row>
        <row r="22">
          <cell r="F22">
            <v>873</v>
          </cell>
          <cell r="G22">
            <v>903</v>
          </cell>
          <cell r="H22">
            <v>8</v>
          </cell>
          <cell r="I22">
            <v>7</v>
          </cell>
        </row>
        <row r="23">
          <cell r="F23">
            <v>1013</v>
          </cell>
          <cell r="G23">
            <v>933</v>
          </cell>
          <cell r="H23">
            <v>9</v>
          </cell>
          <cell r="I23">
            <v>10</v>
          </cell>
        </row>
        <row r="24">
          <cell r="F24">
            <v>1010</v>
          </cell>
          <cell r="G24">
            <v>991</v>
          </cell>
          <cell r="H24">
            <v>24</v>
          </cell>
          <cell r="I24">
            <v>34</v>
          </cell>
        </row>
        <row r="25">
          <cell r="F25">
            <v>1063</v>
          </cell>
          <cell r="G25">
            <v>942</v>
          </cell>
          <cell r="H25">
            <v>29</v>
          </cell>
          <cell r="I25">
            <v>40</v>
          </cell>
        </row>
        <row r="26">
          <cell r="F26">
            <v>1081</v>
          </cell>
          <cell r="G26">
            <v>971</v>
          </cell>
          <cell r="H26">
            <v>37</v>
          </cell>
          <cell r="I26">
            <v>39</v>
          </cell>
        </row>
        <row r="27">
          <cell r="F27">
            <v>1069</v>
          </cell>
          <cell r="G27">
            <v>957</v>
          </cell>
          <cell r="H27">
            <v>62</v>
          </cell>
          <cell r="I27">
            <v>47</v>
          </cell>
        </row>
        <row r="28">
          <cell r="F28">
            <v>1009</v>
          </cell>
          <cell r="G28">
            <v>963</v>
          </cell>
          <cell r="H28">
            <v>57</v>
          </cell>
          <cell r="I28">
            <v>32</v>
          </cell>
        </row>
        <row r="29">
          <cell r="F29">
            <v>1018</v>
          </cell>
          <cell r="G29">
            <v>962</v>
          </cell>
          <cell r="H29">
            <v>54</v>
          </cell>
          <cell r="I29">
            <v>31</v>
          </cell>
        </row>
        <row r="30">
          <cell r="F30">
            <v>958</v>
          </cell>
          <cell r="G30">
            <v>927</v>
          </cell>
          <cell r="H30">
            <v>56</v>
          </cell>
          <cell r="I30">
            <v>32</v>
          </cell>
        </row>
        <row r="31">
          <cell r="F31">
            <v>990</v>
          </cell>
          <cell r="G31">
            <v>893</v>
          </cell>
          <cell r="H31">
            <v>46</v>
          </cell>
          <cell r="I31">
            <v>32</v>
          </cell>
        </row>
        <row r="32">
          <cell r="F32">
            <v>957</v>
          </cell>
          <cell r="G32">
            <v>942</v>
          </cell>
          <cell r="H32">
            <v>47</v>
          </cell>
          <cell r="I32">
            <v>23</v>
          </cell>
        </row>
        <row r="33">
          <cell r="F33">
            <v>976</v>
          </cell>
          <cell r="G33">
            <v>926</v>
          </cell>
          <cell r="H33">
            <v>48</v>
          </cell>
          <cell r="I33">
            <v>33</v>
          </cell>
        </row>
        <row r="34">
          <cell r="F34">
            <v>951</v>
          </cell>
          <cell r="G34">
            <v>969</v>
          </cell>
          <cell r="H34">
            <v>56</v>
          </cell>
          <cell r="I34">
            <v>26</v>
          </cell>
        </row>
        <row r="35">
          <cell r="F35">
            <v>1003</v>
          </cell>
          <cell r="G35">
            <v>955</v>
          </cell>
          <cell r="H35">
            <v>41</v>
          </cell>
          <cell r="I35">
            <v>19</v>
          </cell>
        </row>
        <row r="36">
          <cell r="F36">
            <v>1054</v>
          </cell>
          <cell r="G36">
            <v>1042</v>
          </cell>
          <cell r="H36">
            <v>30</v>
          </cell>
          <cell r="I36">
            <v>30</v>
          </cell>
        </row>
        <row r="37">
          <cell r="F37">
            <v>1024</v>
          </cell>
          <cell r="G37">
            <v>1023</v>
          </cell>
          <cell r="H37">
            <v>28</v>
          </cell>
          <cell r="I37">
            <v>15</v>
          </cell>
        </row>
        <row r="38">
          <cell r="F38">
            <v>1086</v>
          </cell>
          <cell r="G38">
            <v>1112</v>
          </cell>
          <cell r="H38">
            <v>45</v>
          </cell>
          <cell r="I38">
            <v>21</v>
          </cell>
        </row>
        <row r="39">
          <cell r="F39">
            <v>1081</v>
          </cell>
          <cell r="G39">
            <v>1074</v>
          </cell>
          <cell r="H39">
            <v>42</v>
          </cell>
          <cell r="I39">
            <v>23</v>
          </cell>
        </row>
        <row r="40">
          <cell r="F40">
            <v>1113</v>
          </cell>
          <cell r="G40">
            <v>1077</v>
          </cell>
          <cell r="H40">
            <v>31</v>
          </cell>
          <cell r="I40">
            <v>21</v>
          </cell>
        </row>
        <row r="41">
          <cell r="F41">
            <v>1133</v>
          </cell>
          <cell r="G41">
            <v>1083</v>
          </cell>
          <cell r="H41">
            <v>37</v>
          </cell>
          <cell r="I41">
            <v>25</v>
          </cell>
        </row>
        <row r="42">
          <cell r="F42">
            <v>1151</v>
          </cell>
          <cell r="G42">
            <v>1156</v>
          </cell>
          <cell r="H42">
            <v>24</v>
          </cell>
          <cell r="I42">
            <v>23</v>
          </cell>
        </row>
        <row r="43">
          <cell r="F43">
            <v>1208</v>
          </cell>
          <cell r="G43">
            <v>1143</v>
          </cell>
          <cell r="H43">
            <v>34</v>
          </cell>
          <cell r="I43">
            <v>29</v>
          </cell>
        </row>
        <row r="44">
          <cell r="F44">
            <v>1219</v>
          </cell>
          <cell r="G44">
            <v>1227</v>
          </cell>
          <cell r="H44">
            <v>16</v>
          </cell>
          <cell r="I44">
            <v>15</v>
          </cell>
        </row>
        <row r="45">
          <cell r="F45">
            <v>1246</v>
          </cell>
          <cell r="G45">
            <v>1257</v>
          </cell>
          <cell r="H45">
            <v>21</v>
          </cell>
          <cell r="I45">
            <v>32</v>
          </cell>
        </row>
        <row r="46">
          <cell r="F46">
            <v>1187</v>
          </cell>
          <cell r="G46">
            <v>1215</v>
          </cell>
          <cell r="H46">
            <v>25</v>
          </cell>
          <cell r="I46">
            <v>26</v>
          </cell>
        </row>
        <row r="47">
          <cell r="F47">
            <v>1254</v>
          </cell>
          <cell r="G47">
            <v>1202</v>
          </cell>
          <cell r="H47">
            <v>26</v>
          </cell>
          <cell r="I47">
            <v>26</v>
          </cell>
        </row>
        <row r="48">
          <cell r="F48">
            <v>1348</v>
          </cell>
          <cell r="G48">
            <v>1411</v>
          </cell>
          <cell r="H48">
            <v>21</v>
          </cell>
          <cell r="I48">
            <v>29</v>
          </cell>
        </row>
        <row r="49">
          <cell r="F49">
            <v>1354</v>
          </cell>
          <cell r="G49">
            <v>1362</v>
          </cell>
          <cell r="H49">
            <v>17</v>
          </cell>
          <cell r="I49">
            <v>28</v>
          </cell>
        </row>
        <row r="50">
          <cell r="F50">
            <v>1404</v>
          </cell>
          <cell r="G50">
            <v>1378</v>
          </cell>
          <cell r="H50">
            <v>24</v>
          </cell>
          <cell r="I50">
            <v>28</v>
          </cell>
        </row>
        <row r="51">
          <cell r="F51">
            <v>1455</v>
          </cell>
          <cell r="G51">
            <v>1514</v>
          </cell>
          <cell r="H51">
            <v>7</v>
          </cell>
          <cell r="I51">
            <v>30</v>
          </cell>
        </row>
        <row r="52">
          <cell r="F52">
            <v>1584</v>
          </cell>
          <cell r="G52">
            <v>1494</v>
          </cell>
          <cell r="H52">
            <v>28</v>
          </cell>
          <cell r="I52">
            <v>16</v>
          </cell>
        </row>
        <row r="53">
          <cell r="F53">
            <v>1643</v>
          </cell>
          <cell r="G53">
            <v>1646</v>
          </cell>
          <cell r="H53">
            <v>26</v>
          </cell>
          <cell r="I53">
            <v>20</v>
          </cell>
        </row>
        <row r="54">
          <cell r="F54">
            <v>1699</v>
          </cell>
          <cell r="G54">
            <v>1677</v>
          </cell>
          <cell r="H54">
            <v>23</v>
          </cell>
          <cell r="I54">
            <v>21</v>
          </cell>
        </row>
        <row r="55">
          <cell r="F55">
            <v>1758</v>
          </cell>
          <cell r="G55">
            <v>1814</v>
          </cell>
          <cell r="H55">
            <v>28</v>
          </cell>
          <cell r="I55">
            <v>20</v>
          </cell>
        </row>
        <row r="56">
          <cell r="F56">
            <v>1702</v>
          </cell>
          <cell r="G56">
            <v>1723</v>
          </cell>
          <cell r="H56">
            <v>24</v>
          </cell>
          <cell r="I56">
            <v>21</v>
          </cell>
        </row>
        <row r="57">
          <cell r="F57">
            <v>1660</v>
          </cell>
          <cell r="G57">
            <v>1693</v>
          </cell>
          <cell r="H57">
            <v>30</v>
          </cell>
          <cell r="I57">
            <v>16</v>
          </cell>
        </row>
        <row r="58">
          <cell r="F58">
            <v>1600</v>
          </cell>
          <cell r="G58">
            <v>1648</v>
          </cell>
          <cell r="H58">
            <v>16</v>
          </cell>
          <cell r="I58">
            <v>28</v>
          </cell>
        </row>
        <row r="59">
          <cell r="F59">
            <v>1541</v>
          </cell>
          <cell r="G59">
            <v>1582</v>
          </cell>
          <cell r="H59">
            <v>19</v>
          </cell>
          <cell r="I59">
            <v>23</v>
          </cell>
        </row>
        <row r="60">
          <cell r="F60">
            <v>1544</v>
          </cell>
          <cell r="G60">
            <v>1532</v>
          </cell>
          <cell r="H60">
            <v>18</v>
          </cell>
          <cell r="I60">
            <v>30</v>
          </cell>
        </row>
        <row r="61">
          <cell r="F61">
            <v>1439</v>
          </cell>
          <cell r="G61">
            <v>1481</v>
          </cell>
          <cell r="H61">
            <v>22</v>
          </cell>
          <cell r="I61">
            <v>18</v>
          </cell>
        </row>
        <row r="62">
          <cell r="F62">
            <v>1133</v>
          </cell>
          <cell r="G62">
            <v>1204</v>
          </cell>
          <cell r="H62">
            <v>20</v>
          </cell>
          <cell r="I62">
            <v>22</v>
          </cell>
        </row>
        <row r="63">
          <cell r="F63">
            <v>1397</v>
          </cell>
          <cell r="G63">
            <v>1389</v>
          </cell>
          <cell r="H63">
            <v>23</v>
          </cell>
          <cell r="I63">
            <v>31</v>
          </cell>
        </row>
        <row r="64">
          <cell r="F64">
            <v>1315</v>
          </cell>
          <cell r="G64">
            <v>1279</v>
          </cell>
          <cell r="H64">
            <v>26</v>
          </cell>
          <cell r="I64">
            <v>19</v>
          </cell>
        </row>
        <row r="65">
          <cell r="F65">
            <v>1230</v>
          </cell>
          <cell r="G65">
            <v>1203</v>
          </cell>
          <cell r="H65">
            <v>21</v>
          </cell>
          <cell r="I65">
            <v>19</v>
          </cell>
        </row>
        <row r="66">
          <cell r="F66">
            <v>1192</v>
          </cell>
          <cell r="G66">
            <v>1117</v>
          </cell>
          <cell r="H66">
            <v>13</v>
          </cell>
          <cell r="I66">
            <v>15</v>
          </cell>
        </row>
        <row r="67">
          <cell r="F67">
            <v>1064</v>
          </cell>
          <cell r="G67">
            <v>1031</v>
          </cell>
          <cell r="H67">
            <v>16</v>
          </cell>
          <cell r="I67">
            <v>20</v>
          </cell>
        </row>
        <row r="68">
          <cell r="F68">
            <v>995</v>
          </cell>
          <cell r="G68">
            <v>1071</v>
          </cell>
          <cell r="H68">
            <v>16</v>
          </cell>
          <cell r="I68">
            <v>15</v>
          </cell>
        </row>
        <row r="69">
          <cell r="F69">
            <v>960</v>
          </cell>
          <cell r="G69">
            <v>1044</v>
          </cell>
          <cell r="H69">
            <v>21</v>
          </cell>
          <cell r="I69">
            <v>15</v>
          </cell>
        </row>
        <row r="70">
          <cell r="F70">
            <v>921</v>
          </cell>
          <cell r="G70">
            <v>961</v>
          </cell>
          <cell r="H70">
            <v>13</v>
          </cell>
          <cell r="I70">
            <v>20</v>
          </cell>
        </row>
        <row r="71">
          <cell r="F71">
            <v>874</v>
          </cell>
          <cell r="G71">
            <v>933</v>
          </cell>
          <cell r="H71">
            <v>14</v>
          </cell>
          <cell r="I71">
            <v>16</v>
          </cell>
        </row>
        <row r="72">
          <cell r="F72">
            <v>924</v>
          </cell>
          <cell r="G72">
            <v>1032</v>
          </cell>
          <cell r="H72">
            <v>16</v>
          </cell>
          <cell r="I72">
            <v>18</v>
          </cell>
        </row>
        <row r="73">
          <cell r="F73">
            <v>859</v>
          </cell>
          <cell r="G73">
            <v>1042</v>
          </cell>
          <cell r="H73">
            <v>14</v>
          </cell>
          <cell r="I73">
            <v>23</v>
          </cell>
        </row>
        <row r="74">
          <cell r="F74">
            <v>915</v>
          </cell>
          <cell r="G74">
            <v>1098</v>
          </cell>
          <cell r="H74">
            <v>13</v>
          </cell>
          <cell r="I74">
            <v>20</v>
          </cell>
        </row>
        <row r="75">
          <cell r="F75">
            <v>944</v>
          </cell>
          <cell r="G75">
            <v>1094</v>
          </cell>
          <cell r="H75">
            <v>22</v>
          </cell>
          <cell r="I75">
            <v>12</v>
          </cell>
        </row>
        <row r="76">
          <cell r="F76">
            <v>1039</v>
          </cell>
          <cell r="G76">
            <v>1243</v>
          </cell>
          <cell r="H76">
            <v>14</v>
          </cell>
          <cell r="I76">
            <v>24</v>
          </cell>
        </row>
        <row r="77">
          <cell r="F77">
            <v>1088</v>
          </cell>
          <cell r="G77">
            <v>1381</v>
          </cell>
          <cell r="H77">
            <v>19</v>
          </cell>
          <cell r="I77">
            <v>18</v>
          </cell>
        </row>
        <row r="78">
          <cell r="F78">
            <v>1152</v>
          </cell>
          <cell r="G78">
            <v>1435</v>
          </cell>
          <cell r="H78">
            <v>22</v>
          </cell>
          <cell r="I78">
            <v>13</v>
          </cell>
        </row>
        <row r="79">
          <cell r="F79">
            <v>1377</v>
          </cell>
          <cell r="G79">
            <v>1627</v>
          </cell>
          <cell r="H79">
            <v>20</v>
          </cell>
          <cell r="I79">
            <v>28</v>
          </cell>
        </row>
        <row r="80">
          <cell r="F80">
            <v>1278</v>
          </cell>
          <cell r="G80">
            <v>1612</v>
          </cell>
          <cell r="H80">
            <v>18</v>
          </cell>
          <cell r="I80">
            <v>14</v>
          </cell>
        </row>
        <row r="81">
          <cell r="F81">
            <v>1195</v>
          </cell>
          <cell r="G81">
            <v>1475</v>
          </cell>
          <cell r="H81">
            <v>14</v>
          </cell>
          <cell r="I81">
            <v>19</v>
          </cell>
        </row>
        <row r="82">
          <cell r="F82">
            <v>674</v>
          </cell>
          <cell r="G82">
            <v>891</v>
          </cell>
          <cell r="H82">
            <v>16</v>
          </cell>
          <cell r="I82">
            <v>13</v>
          </cell>
        </row>
        <row r="83">
          <cell r="F83">
            <v>783</v>
          </cell>
          <cell r="G83">
            <v>1093</v>
          </cell>
          <cell r="H83">
            <v>7</v>
          </cell>
          <cell r="I83">
            <v>21</v>
          </cell>
        </row>
        <row r="84">
          <cell r="F84">
            <v>916</v>
          </cell>
          <cell r="G84">
            <v>1303</v>
          </cell>
          <cell r="H84">
            <v>9</v>
          </cell>
          <cell r="I84">
            <v>20</v>
          </cell>
        </row>
        <row r="85">
          <cell r="F85">
            <v>836</v>
          </cell>
          <cell r="G85">
            <v>1141</v>
          </cell>
          <cell r="H85">
            <v>8</v>
          </cell>
          <cell r="I85">
            <v>15</v>
          </cell>
        </row>
        <row r="86">
          <cell r="F86">
            <v>911</v>
          </cell>
          <cell r="G86">
            <v>1242</v>
          </cell>
          <cell r="H86">
            <v>6</v>
          </cell>
          <cell r="I86">
            <v>17</v>
          </cell>
        </row>
        <row r="87">
          <cell r="F87">
            <v>822</v>
          </cell>
          <cell r="G87">
            <v>1096</v>
          </cell>
          <cell r="H87">
            <v>8</v>
          </cell>
          <cell r="I87">
            <v>7</v>
          </cell>
        </row>
        <row r="88">
          <cell r="F88">
            <v>650</v>
          </cell>
          <cell r="G88">
            <v>914</v>
          </cell>
          <cell r="H88">
            <v>7</v>
          </cell>
          <cell r="I88">
            <v>17</v>
          </cell>
        </row>
        <row r="89">
          <cell r="F89">
            <v>565</v>
          </cell>
          <cell r="G89">
            <v>813</v>
          </cell>
          <cell r="H89">
            <v>11</v>
          </cell>
          <cell r="I89">
            <v>17</v>
          </cell>
        </row>
        <row r="90">
          <cell r="F90">
            <v>570</v>
          </cell>
          <cell r="G90">
            <v>827</v>
          </cell>
          <cell r="H90">
            <v>2</v>
          </cell>
          <cell r="I90">
            <v>13</v>
          </cell>
        </row>
        <row r="91">
          <cell r="F91">
            <v>458</v>
          </cell>
          <cell r="G91">
            <v>761</v>
          </cell>
          <cell r="H91">
            <v>1</v>
          </cell>
          <cell r="I91">
            <v>8</v>
          </cell>
        </row>
        <row r="92">
          <cell r="F92">
            <v>462</v>
          </cell>
          <cell r="G92">
            <v>739</v>
          </cell>
          <cell r="H92">
            <v>6</v>
          </cell>
          <cell r="I92">
            <v>7</v>
          </cell>
        </row>
        <row r="93">
          <cell r="F93">
            <v>359</v>
          </cell>
          <cell r="G93">
            <v>642</v>
          </cell>
          <cell r="H93">
            <v>2</v>
          </cell>
          <cell r="I93">
            <v>6</v>
          </cell>
        </row>
        <row r="94">
          <cell r="F94">
            <v>255</v>
          </cell>
          <cell r="G94">
            <v>557</v>
          </cell>
          <cell r="H94">
            <v>3</v>
          </cell>
          <cell r="I94">
            <v>4</v>
          </cell>
        </row>
        <row r="95">
          <cell r="F95">
            <v>250</v>
          </cell>
          <cell r="G95">
            <v>492</v>
          </cell>
          <cell r="H95">
            <v>1</v>
          </cell>
          <cell r="I95">
            <v>6</v>
          </cell>
        </row>
        <row r="96">
          <cell r="F96">
            <v>194</v>
          </cell>
          <cell r="G96">
            <v>437</v>
          </cell>
          <cell r="H96">
            <v>2</v>
          </cell>
          <cell r="I96">
            <v>1</v>
          </cell>
        </row>
        <row r="97">
          <cell r="F97">
            <v>141</v>
          </cell>
          <cell r="G97">
            <v>326</v>
          </cell>
          <cell r="H97">
            <v>0</v>
          </cell>
          <cell r="I97">
            <v>2</v>
          </cell>
        </row>
        <row r="98">
          <cell r="F98">
            <v>114</v>
          </cell>
          <cell r="G98">
            <v>273</v>
          </cell>
          <cell r="H98">
            <v>1</v>
          </cell>
          <cell r="I98">
            <v>3</v>
          </cell>
        </row>
        <row r="99">
          <cell r="F99">
            <v>91</v>
          </cell>
          <cell r="G99">
            <v>211</v>
          </cell>
          <cell r="H99">
            <v>1</v>
          </cell>
          <cell r="I99">
            <v>1</v>
          </cell>
        </row>
        <row r="100">
          <cell r="F100">
            <v>66</v>
          </cell>
          <cell r="G100">
            <v>199</v>
          </cell>
          <cell r="H100">
            <v>1</v>
          </cell>
          <cell r="I100">
            <v>0</v>
          </cell>
        </row>
        <row r="101">
          <cell r="F101">
            <v>45</v>
          </cell>
          <cell r="G101">
            <v>124</v>
          </cell>
          <cell r="H101">
            <v>0</v>
          </cell>
          <cell r="I101">
            <v>1</v>
          </cell>
        </row>
        <row r="102">
          <cell r="F102">
            <v>23</v>
          </cell>
          <cell r="G102">
            <v>104</v>
          </cell>
          <cell r="H102">
            <v>0</v>
          </cell>
          <cell r="I102">
            <v>0</v>
          </cell>
        </row>
        <row r="103">
          <cell r="F103">
            <v>16</v>
          </cell>
          <cell r="G103">
            <v>70</v>
          </cell>
          <cell r="H103">
            <v>0</v>
          </cell>
          <cell r="I103">
            <v>0</v>
          </cell>
        </row>
        <row r="104">
          <cell r="F104">
            <v>5</v>
          </cell>
          <cell r="G104">
            <v>45</v>
          </cell>
          <cell r="H104">
            <v>0</v>
          </cell>
          <cell r="I104">
            <v>0</v>
          </cell>
        </row>
        <row r="105">
          <cell r="F105">
            <v>12</v>
          </cell>
          <cell r="G105">
            <v>87</v>
          </cell>
          <cell r="H105">
            <v>0</v>
          </cell>
          <cell r="I105">
            <v>0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6"/>
  <sheetViews>
    <sheetView showGridLines="0" tabSelected="1" zoomScale="85" zoomScaleNormal="85" workbookViewId="0">
      <selection sqref="A1:N1048576"/>
    </sheetView>
  </sheetViews>
  <sheetFormatPr defaultColWidth="7.125" defaultRowHeight="14.25" x14ac:dyDescent="0.15"/>
  <cols>
    <col min="1" max="1" width="10.75" style="3" customWidth="1"/>
    <col min="2" max="2" width="8.625" style="3" customWidth="1"/>
    <col min="3" max="3" width="1.625" style="3" customWidth="1"/>
    <col min="4" max="4" width="8.25" style="3" customWidth="1"/>
    <col min="5" max="5" width="1.625" style="3" customWidth="1"/>
    <col min="6" max="6" width="8.25" style="3" customWidth="1"/>
    <col min="7" max="7" width="1.625" style="3" customWidth="1"/>
    <col min="8" max="8" width="11.625" style="3" customWidth="1"/>
    <col min="9" max="9" width="8.625" style="3" customWidth="1"/>
    <col min="10" max="10" width="1.625" style="3" customWidth="1"/>
    <col min="11" max="11" width="8.25" style="3" customWidth="1"/>
    <col min="12" max="12" width="1.625" style="3" customWidth="1"/>
    <col min="13" max="13" width="8.25" style="3" customWidth="1"/>
    <col min="14" max="14" width="1.625" style="3" customWidth="1"/>
    <col min="15" max="16384" width="7.125" style="3"/>
  </cols>
  <sheetData>
    <row r="1" spans="1:15" ht="17.25" customHeight="1" x14ac:dyDescent="0.15">
      <c r="A1" s="2" t="s">
        <v>11</v>
      </c>
      <c r="C1" s="2"/>
      <c r="D1" s="2"/>
      <c r="F1" s="33"/>
      <c r="G1" s="87">
        <f>[1]市民課ｄａｔａ!G1</f>
        <v>45138</v>
      </c>
      <c r="H1" s="87"/>
      <c r="I1" s="87"/>
      <c r="J1" s="87"/>
      <c r="K1" s="87"/>
      <c r="L1" s="87"/>
      <c r="M1" s="87"/>
      <c r="N1" s="33"/>
    </row>
    <row r="2" spans="1:15" ht="17.25" customHeight="1" thickBot="1" x14ac:dyDescent="0.2">
      <c r="A2" s="1"/>
      <c r="B2" s="88" t="s">
        <v>13</v>
      </c>
      <c r="C2" s="88"/>
      <c r="D2" s="89">
        <f>[1]市民課ｄａｔａ!G2</f>
        <v>93765</v>
      </c>
      <c r="E2" s="89"/>
      <c r="F2" s="32" t="s">
        <v>12</v>
      </c>
      <c r="G2" s="1"/>
      <c r="H2" s="86" t="s">
        <v>134</v>
      </c>
      <c r="I2" s="1"/>
      <c r="J2" s="1"/>
      <c r="K2" s="1" t="s">
        <v>9</v>
      </c>
      <c r="L2" s="1"/>
      <c r="M2" s="1"/>
    </row>
    <row r="3" spans="1:15" ht="5.25" customHeight="1" x14ac:dyDescent="0.15">
      <c r="A3" s="5"/>
      <c r="B3" s="6"/>
      <c r="C3" s="22"/>
      <c r="D3" s="6"/>
      <c r="E3" s="22"/>
      <c r="F3" s="6"/>
      <c r="G3" s="25"/>
      <c r="H3" s="7"/>
      <c r="I3" s="6"/>
      <c r="J3" s="22"/>
      <c r="K3" s="6"/>
      <c r="L3" s="22"/>
      <c r="M3" s="6"/>
      <c r="N3" s="25"/>
    </row>
    <row r="4" spans="1:15" ht="14.25" customHeight="1" x14ac:dyDescent="0.15">
      <c r="A4" s="19" t="s">
        <v>10</v>
      </c>
      <c r="B4" s="90" t="s">
        <v>0</v>
      </c>
      <c r="C4" s="92"/>
      <c r="D4" s="90" t="s">
        <v>1</v>
      </c>
      <c r="E4" s="92"/>
      <c r="F4" s="90" t="s">
        <v>2</v>
      </c>
      <c r="G4" s="91"/>
      <c r="H4" s="19" t="s">
        <v>10</v>
      </c>
      <c r="I4" s="90" t="s">
        <v>0</v>
      </c>
      <c r="J4" s="92"/>
      <c r="K4" s="90" t="s">
        <v>1</v>
      </c>
      <c r="L4" s="92"/>
      <c r="M4" s="90" t="s">
        <v>2</v>
      </c>
      <c r="N4" s="91"/>
    </row>
    <row r="5" spans="1:15" ht="5.25" customHeight="1" x14ac:dyDescent="0.15">
      <c r="A5" s="8"/>
      <c r="B5" s="10"/>
      <c r="C5" s="23"/>
      <c r="D5" s="10"/>
      <c r="E5" s="23"/>
      <c r="F5" s="10"/>
      <c r="G5" s="26"/>
      <c r="H5" s="9"/>
      <c r="I5" s="10"/>
      <c r="J5" s="23"/>
      <c r="K5" s="10"/>
      <c r="L5" s="23"/>
      <c r="M5" s="30"/>
      <c r="N5" s="28"/>
    </row>
    <row r="6" spans="1:15" s="17" customFormat="1" ht="3" customHeight="1" x14ac:dyDescent="0.15">
      <c r="A6" s="14"/>
      <c r="B6" s="15"/>
      <c r="C6" s="24"/>
      <c r="D6" s="15"/>
      <c r="E6" s="24"/>
      <c r="F6" s="15"/>
      <c r="G6" s="27"/>
      <c r="H6" s="16"/>
      <c r="I6" s="15"/>
      <c r="J6" s="24"/>
      <c r="K6" s="15"/>
      <c r="L6" s="24"/>
      <c r="M6" s="31"/>
      <c r="N6" s="29"/>
    </row>
    <row r="7" spans="1:15" s="18" customFormat="1" ht="11.25" customHeight="1" x14ac:dyDescent="0.15">
      <c r="A7" s="34" t="s">
        <v>136</v>
      </c>
      <c r="B7" s="35">
        <f>F7+D7</f>
        <v>201900</v>
      </c>
      <c r="C7" s="36"/>
      <c r="D7" s="35">
        <f>(SUM(D9:D79)+SUM(K7:K37))+K39</f>
        <v>97769</v>
      </c>
      <c r="E7" s="36"/>
      <c r="F7" s="35">
        <f>(SUM(F9:F79)+SUM(M7:M37))+M39</f>
        <v>104131</v>
      </c>
      <c r="G7" s="41"/>
      <c r="H7" s="37"/>
      <c r="I7" s="38"/>
      <c r="J7" s="39"/>
      <c r="K7" s="38"/>
      <c r="L7" s="39"/>
      <c r="M7" s="38"/>
      <c r="N7" s="80"/>
    </row>
    <row r="8" spans="1:15" s="18" customFormat="1" ht="3" customHeight="1" x14ac:dyDescent="0.15">
      <c r="A8" s="44"/>
      <c r="B8" s="56"/>
      <c r="C8" s="57"/>
      <c r="D8" s="56"/>
      <c r="E8" s="57"/>
      <c r="F8" s="56"/>
      <c r="G8" s="45"/>
      <c r="H8" s="46"/>
      <c r="I8" s="47"/>
      <c r="J8" s="48"/>
      <c r="K8" s="47"/>
      <c r="L8" s="48"/>
      <c r="M8" s="47"/>
      <c r="N8" s="81"/>
    </row>
    <row r="9" spans="1:15" s="18" customFormat="1" ht="11.25" customHeight="1" x14ac:dyDescent="0.15">
      <c r="A9" s="55" t="s">
        <v>15</v>
      </c>
      <c r="B9" s="56">
        <f t="shared" ref="B9:B72" si="0">F9+D9</f>
        <v>1382</v>
      </c>
      <c r="C9" s="57"/>
      <c r="D9" s="56">
        <f>[1]市民課ｄａｔａ!F5+[1]市民課ｄａｔａ!H5</f>
        <v>697</v>
      </c>
      <c r="E9" s="57"/>
      <c r="F9" s="56">
        <f>[1]市民課ｄａｔａ!G5+[1]市民課ｄａｔａ!I5</f>
        <v>685</v>
      </c>
      <c r="G9" s="45"/>
      <c r="H9" s="55" t="s">
        <v>86</v>
      </c>
      <c r="I9" s="56">
        <f t="shared" ref="I9:I37" si="1">M9+K9</f>
        <v>2320</v>
      </c>
      <c r="J9" s="57"/>
      <c r="K9" s="76">
        <f>[1]市民課ｄａｔａ!F76+[1]市民課ｄａｔａ!H76</f>
        <v>1053</v>
      </c>
      <c r="L9" s="57"/>
      <c r="M9" s="76">
        <f>[1]市民課ｄａｔａ!G76+[1]市民課ｄａｔａ!I76</f>
        <v>1267</v>
      </c>
      <c r="N9" s="49"/>
      <c r="O9" s="85"/>
    </row>
    <row r="10" spans="1:15" s="18" customFormat="1" ht="11.25" customHeight="1" x14ac:dyDescent="0.15">
      <c r="A10" s="50" t="s">
        <v>16</v>
      </c>
      <c r="B10" s="51">
        <f t="shared" si="0"/>
        <v>1540</v>
      </c>
      <c r="C10" s="52"/>
      <c r="D10" s="51">
        <f>[1]市民課ｄａｔａ!F6+[1]市民課ｄａｔａ!H6</f>
        <v>777</v>
      </c>
      <c r="E10" s="52"/>
      <c r="F10" s="51">
        <f>[1]市民課ｄａｔａ!G6+[1]市民課ｄａｔａ!I6</f>
        <v>763</v>
      </c>
      <c r="G10" s="53"/>
      <c r="H10" s="50" t="s">
        <v>87</v>
      </c>
      <c r="I10" s="51">
        <f t="shared" si="1"/>
        <v>2506</v>
      </c>
      <c r="J10" s="52"/>
      <c r="K10" s="51">
        <f>[1]市民課ｄａｔａ!F77+[1]市民課ｄａｔａ!H77</f>
        <v>1107</v>
      </c>
      <c r="L10" s="52"/>
      <c r="M10" s="51">
        <f>[1]市民課ｄａｔａ!G77+[1]市民課ｄａｔａ!I77</f>
        <v>1399</v>
      </c>
      <c r="N10" s="54"/>
    </row>
    <row r="11" spans="1:15" s="18" customFormat="1" ht="11.25" customHeight="1" x14ac:dyDescent="0.15">
      <c r="A11" s="55" t="s">
        <v>17</v>
      </c>
      <c r="B11" s="51">
        <f t="shared" si="0"/>
        <v>1670</v>
      </c>
      <c r="C11" s="52"/>
      <c r="D11" s="51">
        <f>[1]市民課ｄａｔａ!F7+[1]市民課ｄａｔａ!H7</f>
        <v>820</v>
      </c>
      <c r="E11" s="52"/>
      <c r="F11" s="51">
        <f>[1]市民課ｄａｔａ!G7+[1]市民課ｄａｔａ!I7</f>
        <v>850</v>
      </c>
      <c r="G11" s="53"/>
      <c r="H11" s="55" t="s">
        <v>88</v>
      </c>
      <c r="I11" s="51">
        <f t="shared" si="1"/>
        <v>2622</v>
      </c>
      <c r="J11" s="52"/>
      <c r="K11" s="51">
        <f>[1]市民課ｄａｔａ!F78+[1]市民課ｄａｔａ!H78</f>
        <v>1174</v>
      </c>
      <c r="L11" s="52"/>
      <c r="M11" s="51">
        <f>[1]市民課ｄａｔａ!G78+[1]市民課ｄａｔａ!I78</f>
        <v>1448</v>
      </c>
      <c r="N11" s="54"/>
    </row>
    <row r="12" spans="1:15" s="18" customFormat="1" ht="11.25" customHeight="1" x14ac:dyDescent="0.15">
      <c r="A12" s="50" t="s">
        <v>18</v>
      </c>
      <c r="B12" s="51">
        <f t="shared" si="0"/>
        <v>1755</v>
      </c>
      <c r="C12" s="52"/>
      <c r="D12" s="51">
        <f>[1]市民課ｄａｔａ!F8+[1]市民課ｄａｔａ!H8</f>
        <v>867</v>
      </c>
      <c r="E12" s="52"/>
      <c r="F12" s="51">
        <f>[1]市民課ｄａｔａ!G8+[1]市民課ｄａｔａ!I8</f>
        <v>888</v>
      </c>
      <c r="G12" s="53"/>
      <c r="H12" s="50" t="s">
        <v>89</v>
      </c>
      <c r="I12" s="51">
        <f t="shared" si="1"/>
        <v>3052</v>
      </c>
      <c r="J12" s="52"/>
      <c r="K12" s="51">
        <f>[1]市民課ｄａｔａ!F79+[1]市民課ｄａｔａ!H79</f>
        <v>1397</v>
      </c>
      <c r="L12" s="52"/>
      <c r="M12" s="51">
        <f>[1]市民課ｄａｔａ!G79+[1]市民課ｄａｔａ!I79</f>
        <v>1655</v>
      </c>
      <c r="N12" s="54"/>
    </row>
    <row r="13" spans="1:15" s="18" customFormat="1" ht="11.25" customHeight="1" x14ac:dyDescent="0.15">
      <c r="A13" s="55" t="s">
        <v>19</v>
      </c>
      <c r="B13" s="51">
        <f t="shared" si="0"/>
        <v>1743</v>
      </c>
      <c r="C13" s="52"/>
      <c r="D13" s="51">
        <f>[1]市民課ｄａｔａ!F9+[1]市民課ｄａｔａ!H9</f>
        <v>895</v>
      </c>
      <c r="E13" s="52"/>
      <c r="F13" s="51">
        <f>[1]市民課ｄａｔａ!G9+[1]市民課ｄａｔａ!I9</f>
        <v>848</v>
      </c>
      <c r="G13" s="53"/>
      <c r="H13" s="55" t="s">
        <v>90</v>
      </c>
      <c r="I13" s="51">
        <f t="shared" si="1"/>
        <v>2922</v>
      </c>
      <c r="J13" s="52"/>
      <c r="K13" s="51">
        <f>[1]市民課ｄａｔａ!F80+[1]市民課ｄａｔａ!H80</f>
        <v>1296</v>
      </c>
      <c r="L13" s="52"/>
      <c r="M13" s="51">
        <f>[1]市民課ｄａｔａ!G80+[1]市民課ｄａｔａ!I80</f>
        <v>1626</v>
      </c>
      <c r="N13" s="54"/>
    </row>
    <row r="14" spans="1:15" s="18" customFormat="1" ht="11.25" customHeight="1" x14ac:dyDescent="0.15">
      <c r="A14" s="50" t="s">
        <v>20</v>
      </c>
      <c r="B14" s="51">
        <f t="shared" si="0"/>
        <v>1741</v>
      </c>
      <c r="C14" s="52"/>
      <c r="D14" s="51">
        <f>[1]市民課ｄａｔａ!F10+[1]市民課ｄａｔａ!H10</f>
        <v>863</v>
      </c>
      <c r="E14" s="52"/>
      <c r="F14" s="51">
        <f>[1]市民課ｄａｔａ!G10+[1]市民課ｄａｔａ!I10</f>
        <v>878</v>
      </c>
      <c r="G14" s="53"/>
      <c r="H14" s="50" t="s">
        <v>91</v>
      </c>
      <c r="I14" s="51">
        <f t="shared" si="1"/>
        <v>2703</v>
      </c>
      <c r="J14" s="52"/>
      <c r="K14" s="51">
        <f>[1]市民課ｄａｔａ!F81+[1]市民課ｄａｔａ!H81</f>
        <v>1209</v>
      </c>
      <c r="L14" s="52"/>
      <c r="M14" s="51">
        <f>[1]市民課ｄａｔａ!G81+[1]市民課ｄａｔａ!I81</f>
        <v>1494</v>
      </c>
      <c r="N14" s="54"/>
    </row>
    <row r="15" spans="1:15" s="18" customFormat="1" ht="11.25" customHeight="1" x14ac:dyDescent="0.15">
      <c r="A15" s="55" t="s">
        <v>21</v>
      </c>
      <c r="B15" s="51">
        <f t="shared" si="0"/>
        <v>1831</v>
      </c>
      <c r="C15" s="52"/>
      <c r="D15" s="51">
        <f>[1]市民課ｄａｔａ!F11+[1]市民課ｄａｔａ!H11</f>
        <v>922</v>
      </c>
      <c r="E15" s="52"/>
      <c r="F15" s="51">
        <f>[1]市民課ｄａｔａ!G11+[1]市民課ｄａｔａ!I11</f>
        <v>909</v>
      </c>
      <c r="G15" s="53"/>
      <c r="H15" s="55" t="s">
        <v>92</v>
      </c>
      <c r="I15" s="51">
        <f t="shared" si="1"/>
        <v>1594</v>
      </c>
      <c r="J15" s="52"/>
      <c r="K15" s="51">
        <f>[1]市民課ｄａｔａ!F82+[1]市民課ｄａｔａ!H82</f>
        <v>690</v>
      </c>
      <c r="L15" s="52"/>
      <c r="M15" s="51">
        <f>[1]市民課ｄａｔａ!G82+[1]市民課ｄａｔａ!I82</f>
        <v>904</v>
      </c>
      <c r="N15" s="54"/>
    </row>
    <row r="16" spans="1:15" s="18" customFormat="1" ht="11.25" customHeight="1" x14ac:dyDescent="0.15">
      <c r="A16" s="50" t="s">
        <v>22</v>
      </c>
      <c r="B16" s="51">
        <f t="shared" si="0"/>
        <v>1918</v>
      </c>
      <c r="C16" s="52"/>
      <c r="D16" s="51">
        <f>[1]市民課ｄａｔａ!F12+[1]市民課ｄａｔａ!H12</f>
        <v>986</v>
      </c>
      <c r="E16" s="52"/>
      <c r="F16" s="51">
        <f>[1]市民課ｄａｔａ!G12+[1]市民課ｄａｔａ!I12</f>
        <v>932</v>
      </c>
      <c r="G16" s="53"/>
      <c r="H16" s="50" t="s">
        <v>93</v>
      </c>
      <c r="I16" s="51">
        <f t="shared" si="1"/>
        <v>1904</v>
      </c>
      <c r="J16" s="52"/>
      <c r="K16" s="51">
        <f>[1]市民課ｄａｔａ!F83+[1]市民課ｄａｔａ!H83</f>
        <v>790</v>
      </c>
      <c r="L16" s="52"/>
      <c r="M16" s="51">
        <f>[1]市民課ｄａｔａ!G83+[1]市民課ｄａｔａ!I83</f>
        <v>1114</v>
      </c>
      <c r="N16" s="54"/>
    </row>
    <row r="17" spans="1:16" s="18" customFormat="1" ht="11.25" customHeight="1" x14ac:dyDescent="0.15">
      <c r="A17" s="55" t="s">
        <v>23</v>
      </c>
      <c r="B17" s="51">
        <f t="shared" si="0"/>
        <v>1807</v>
      </c>
      <c r="C17" s="52"/>
      <c r="D17" s="51">
        <f>[1]市民課ｄａｔａ!F13+[1]市民課ｄａｔａ!H13</f>
        <v>915</v>
      </c>
      <c r="E17" s="52"/>
      <c r="F17" s="51">
        <f>[1]市民課ｄａｔａ!G13+[1]市民課ｄａｔａ!I13</f>
        <v>892</v>
      </c>
      <c r="G17" s="53"/>
      <c r="H17" s="55" t="s">
        <v>94</v>
      </c>
      <c r="I17" s="51">
        <f t="shared" si="1"/>
        <v>2248</v>
      </c>
      <c r="J17" s="52"/>
      <c r="K17" s="51">
        <f>[1]市民課ｄａｔａ!F84+[1]市民課ｄａｔａ!H84</f>
        <v>925</v>
      </c>
      <c r="L17" s="52"/>
      <c r="M17" s="51">
        <f>[1]市民課ｄａｔａ!G84+[1]市民課ｄａｔａ!I84</f>
        <v>1323</v>
      </c>
      <c r="N17" s="54"/>
      <c r="P17" s="18" t="s">
        <v>135</v>
      </c>
    </row>
    <row r="18" spans="1:16" s="18" customFormat="1" ht="11.25" customHeight="1" x14ac:dyDescent="0.15">
      <c r="A18" s="50" t="s">
        <v>24</v>
      </c>
      <c r="B18" s="51">
        <f t="shared" si="0"/>
        <v>1853</v>
      </c>
      <c r="C18" s="52"/>
      <c r="D18" s="51">
        <f>[1]市民課ｄａｔａ!F14+[1]市民課ｄａｔａ!H14</f>
        <v>969</v>
      </c>
      <c r="E18" s="52"/>
      <c r="F18" s="51">
        <f>[1]市民課ｄａｔａ!G14+[1]市民課ｄａｔａ!I14</f>
        <v>884</v>
      </c>
      <c r="G18" s="53"/>
      <c r="H18" s="50" t="s">
        <v>95</v>
      </c>
      <c r="I18" s="51">
        <f t="shared" si="1"/>
        <v>2000</v>
      </c>
      <c r="J18" s="52"/>
      <c r="K18" s="51">
        <f>[1]市民課ｄａｔａ!F85+[1]市民課ｄａｔａ!H85</f>
        <v>844</v>
      </c>
      <c r="L18" s="52"/>
      <c r="M18" s="51">
        <f>[1]市民課ｄａｔａ!G85+[1]市民課ｄａｔａ!I85</f>
        <v>1156</v>
      </c>
      <c r="N18" s="54"/>
    </row>
    <row r="19" spans="1:16" s="18" customFormat="1" ht="11.25" customHeight="1" x14ac:dyDescent="0.15">
      <c r="A19" s="55" t="s">
        <v>25</v>
      </c>
      <c r="B19" s="51">
        <f t="shared" si="0"/>
        <v>1860</v>
      </c>
      <c r="C19" s="52"/>
      <c r="D19" s="51">
        <f>[1]市民課ｄａｔａ!F15+[1]市民課ｄａｔａ!H15</f>
        <v>930</v>
      </c>
      <c r="E19" s="52"/>
      <c r="F19" s="51">
        <f>[1]市民課ｄａｔａ!G15+[1]市民課ｄａｔａ!I15</f>
        <v>930</v>
      </c>
      <c r="G19" s="53"/>
      <c r="H19" s="55" t="s">
        <v>96</v>
      </c>
      <c r="I19" s="51">
        <f t="shared" si="1"/>
        <v>2176</v>
      </c>
      <c r="J19" s="52"/>
      <c r="K19" s="51">
        <f>[1]市民課ｄａｔａ!F86+[1]市民課ｄａｔａ!H86</f>
        <v>917</v>
      </c>
      <c r="L19" s="52"/>
      <c r="M19" s="51">
        <f>[1]市民課ｄａｔａ!G86+[1]市民課ｄａｔａ!I86</f>
        <v>1259</v>
      </c>
      <c r="N19" s="54"/>
    </row>
    <row r="20" spans="1:16" s="18" customFormat="1" ht="11.25" customHeight="1" x14ac:dyDescent="0.15">
      <c r="A20" s="50" t="s">
        <v>26</v>
      </c>
      <c r="B20" s="51">
        <f t="shared" si="0"/>
        <v>1908</v>
      </c>
      <c r="C20" s="52"/>
      <c r="D20" s="51">
        <f>[1]市民課ｄａｔａ!F16+[1]市民課ｄａｔａ!H16</f>
        <v>959</v>
      </c>
      <c r="E20" s="52"/>
      <c r="F20" s="51">
        <f>[1]市民課ｄａｔａ!G16+[1]市民課ｄａｔａ!I16</f>
        <v>949</v>
      </c>
      <c r="G20" s="53"/>
      <c r="H20" s="50" t="s">
        <v>97</v>
      </c>
      <c r="I20" s="51">
        <f t="shared" si="1"/>
        <v>1933</v>
      </c>
      <c r="J20" s="52"/>
      <c r="K20" s="51">
        <f>[1]市民課ｄａｔａ!F87+[1]市民課ｄａｔａ!H87</f>
        <v>830</v>
      </c>
      <c r="L20" s="52"/>
      <c r="M20" s="51">
        <f>[1]市民課ｄａｔａ!G87+[1]市民課ｄａｔａ!I87</f>
        <v>1103</v>
      </c>
      <c r="N20" s="54"/>
    </row>
    <row r="21" spans="1:16" s="18" customFormat="1" ht="11.25" customHeight="1" x14ac:dyDescent="0.15">
      <c r="A21" s="55" t="s">
        <v>27</v>
      </c>
      <c r="B21" s="51">
        <f t="shared" si="0"/>
        <v>1927</v>
      </c>
      <c r="C21" s="52"/>
      <c r="D21" s="51">
        <f>[1]市民課ｄａｔａ!F17+[1]市民課ｄａｔａ!H17</f>
        <v>993</v>
      </c>
      <c r="E21" s="52"/>
      <c r="F21" s="51">
        <f>[1]市民課ｄａｔａ!G17+[1]市民課ｄａｔａ!I17</f>
        <v>934</v>
      </c>
      <c r="G21" s="53"/>
      <c r="H21" s="55" t="s">
        <v>98</v>
      </c>
      <c r="I21" s="51">
        <f t="shared" si="1"/>
        <v>1588</v>
      </c>
      <c r="J21" s="52"/>
      <c r="K21" s="51">
        <f>[1]市民課ｄａｔａ!F88+[1]市民課ｄａｔａ!H88</f>
        <v>657</v>
      </c>
      <c r="L21" s="52"/>
      <c r="M21" s="51">
        <f>[1]市民課ｄａｔａ!G88+[1]市民課ｄａｔａ!I88</f>
        <v>931</v>
      </c>
      <c r="N21" s="54"/>
    </row>
    <row r="22" spans="1:16" s="18" customFormat="1" ht="11.25" customHeight="1" x14ac:dyDescent="0.15">
      <c r="A22" s="50" t="s">
        <v>28</v>
      </c>
      <c r="B22" s="51">
        <f t="shared" si="0"/>
        <v>1958</v>
      </c>
      <c r="C22" s="52"/>
      <c r="D22" s="51">
        <f>[1]市民課ｄａｔａ!F18+[1]市民課ｄａｔａ!H18</f>
        <v>1007</v>
      </c>
      <c r="E22" s="52"/>
      <c r="F22" s="51">
        <f>[1]市民課ｄａｔａ!G18+[1]市民課ｄａｔａ!I18</f>
        <v>951</v>
      </c>
      <c r="G22" s="53"/>
      <c r="H22" s="50" t="s">
        <v>99</v>
      </c>
      <c r="I22" s="51">
        <f t="shared" si="1"/>
        <v>1406</v>
      </c>
      <c r="J22" s="52"/>
      <c r="K22" s="51">
        <f>[1]市民課ｄａｔａ!F89+[1]市民課ｄａｔａ!H89</f>
        <v>576</v>
      </c>
      <c r="L22" s="52"/>
      <c r="M22" s="51">
        <f>[1]市民課ｄａｔａ!G89+[1]市民課ｄａｔａ!I89</f>
        <v>830</v>
      </c>
      <c r="N22" s="54"/>
    </row>
    <row r="23" spans="1:16" s="18" customFormat="1" ht="11.25" customHeight="1" x14ac:dyDescent="0.15">
      <c r="A23" s="55" t="s">
        <v>29</v>
      </c>
      <c r="B23" s="51">
        <f t="shared" si="0"/>
        <v>1929</v>
      </c>
      <c r="C23" s="52"/>
      <c r="D23" s="51">
        <f>[1]市民課ｄａｔａ!F19+[1]市民課ｄａｔａ!H19</f>
        <v>969</v>
      </c>
      <c r="E23" s="52"/>
      <c r="F23" s="51">
        <f>[1]市民課ｄａｔａ!G19+[1]市民課ｄａｔａ!I19</f>
        <v>960</v>
      </c>
      <c r="G23" s="53"/>
      <c r="H23" s="55" t="s">
        <v>100</v>
      </c>
      <c r="I23" s="51">
        <f t="shared" si="1"/>
        <v>1412</v>
      </c>
      <c r="J23" s="52"/>
      <c r="K23" s="51">
        <f>[1]市民課ｄａｔａ!F90+[1]市民課ｄａｔａ!H90</f>
        <v>572</v>
      </c>
      <c r="L23" s="52"/>
      <c r="M23" s="51">
        <f>[1]市民課ｄａｔａ!G90+[1]市民課ｄａｔａ!I90</f>
        <v>840</v>
      </c>
      <c r="N23" s="54"/>
    </row>
    <row r="24" spans="1:16" s="18" customFormat="1" ht="11.25" customHeight="1" x14ac:dyDescent="0.15">
      <c r="A24" s="50" t="s">
        <v>30</v>
      </c>
      <c r="B24" s="51">
        <f t="shared" si="0"/>
        <v>1927</v>
      </c>
      <c r="C24" s="52"/>
      <c r="D24" s="51">
        <f>[1]市民課ｄａｔａ!F20+[1]市民課ｄａｔａ!H20</f>
        <v>1016</v>
      </c>
      <c r="E24" s="52"/>
      <c r="F24" s="51">
        <f>[1]市民課ｄａｔａ!G20+[1]市民課ｄａｔａ!I20</f>
        <v>911</v>
      </c>
      <c r="G24" s="53"/>
      <c r="H24" s="50" t="s">
        <v>101</v>
      </c>
      <c r="I24" s="51">
        <f t="shared" si="1"/>
        <v>1228</v>
      </c>
      <c r="J24" s="52"/>
      <c r="K24" s="51">
        <f>[1]市民課ｄａｔａ!F91+[1]市民課ｄａｔａ!H91</f>
        <v>459</v>
      </c>
      <c r="L24" s="52"/>
      <c r="M24" s="51">
        <f>[1]市民課ｄａｔａ!G91+[1]市民課ｄａｔａ!I91</f>
        <v>769</v>
      </c>
      <c r="N24" s="54"/>
    </row>
    <row r="25" spans="1:16" s="18" customFormat="1" ht="11.25" customHeight="1" x14ac:dyDescent="0.15">
      <c r="A25" s="55" t="s">
        <v>31</v>
      </c>
      <c r="B25" s="51">
        <f t="shared" si="0"/>
        <v>1903</v>
      </c>
      <c r="C25" s="52"/>
      <c r="D25" s="51">
        <f>[1]市民課ｄａｔａ!F21+[1]市民課ｄａｔａ!H21</f>
        <v>973</v>
      </c>
      <c r="E25" s="52"/>
      <c r="F25" s="51">
        <f>[1]市民課ｄａｔａ!G21+[1]市民課ｄａｔａ!I21</f>
        <v>930</v>
      </c>
      <c r="G25" s="53"/>
      <c r="H25" s="55" t="s">
        <v>102</v>
      </c>
      <c r="I25" s="51">
        <f t="shared" si="1"/>
        <v>1214</v>
      </c>
      <c r="J25" s="52"/>
      <c r="K25" s="51">
        <f>[1]市民課ｄａｔａ!F92+[1]市民課ｄａｔａ!H92</f>
        <v>468</v>
      </c>
      <c r="L25" s="52"/>
      <c r="M25" s="51">
        <f>[1]市民課ｄａｔａ!G92+[1]市民課ｄａｔａ!I92</f>
        <v>746</v>
      </c>
      <c r="N25" s="54"/>
    </row>
    <row r="26" spans="1:16" s="18" customFormat="1" ht="11.25" customHeight="1" x14ac:dyDescent="0.15">
      <c r="A26" s="50" t="s">
        <v>32</v>
      </c>
      <c r="B26" s="51">
        <f t="shared" si="0"/>
        <v>1791</v>
      </c>
      <c r="C26" s="52"/>
      <c r="D26" s="51">
        <f>[1]市民課ｄａｔａ!F22+[1]市民課ｄａｔａ!H22</f>
        <v>881</v>
      </c>
      <c r="E26" s="52"/>
      <c r="F26" s="51">
        <f>[1]市民課ｄａｔａ!G22+[1]市民課ｄａｔａ!I22</f>
        <v>910</v>
      </c>
      <c r="G26" s="53"/>
      <c r="H26" s="50" t="s">
        <v>103</v>
      </c>
      <c r="I26" s="51">
        <f t="shared" si="1"/>
        <v>1009</v>
      </c>
      <c r="J26" s="52"/>
      <c r="K26" s="51">
        <f>[1]市民課ｄａｔａ!F93+[1]市民課ｄａｔａ!H93</f>
        <v>361</v>
      </c>
      <c r="L26" s="52"/>
      <c r="M26" s="51">
        <f>[1]市民課ｄａｔａ!G93+[1]市民課ｄａｔａ!I93</f>
        <v>648</v>
      </c>
      <c r="N26" s="54"/>
    </row>
    <row r="27" spans="1:16" s="18" customFormat="1" ht="11.25" customHeight="1" x14ac:dyDescent="0.15">
      <c r="A27" s="55" t="s">
        <v>33</v>
      </c>
      <c r="B27" s="51">
        <f t="shared" si="0"/>
        <v>1965</v>
      </c>
      <c r="C27" s="52"/>
      <c r="D27" s="51">
        <f>[1]市民課ｄａｔａ!F23+[1]市民課ｄａｔａ!H23</f>
        <v>1022</v>
      </c>
      <c r="E27" s="52"/>
      <c r="F27" s="51">
        <f>[1]市民課ｄａｔａ!G23+[1]市民課ｄａｔａ!I23</f>
        <v>943</v>
      </c>
      <c r="G27" s="53"/>
      <c r="H27" s="55" t="s">
        <v>104</v>
      </c>
      <c r="I27" s="51">
        <f t="shared" si="1"/>
        <v>819</v>
      </c>
      <c r="J27" s="52"/>
      <c r="K27" s="51">
        <f>[1]市民課ｄａｔａ!F94+[1]市民課ｄａｔａ!H94</f>
        <v>258</v>
      </c>
      <c r="L27" s="52"/>
      <c r="M27" s="51">
        <f>[1]市民課ｄａｔａ!G94+[1]市民課ｄａｔａ!I94</f>
        <v>561</v>
      </c>
      <c r="N27" s="54"/>
    </row>
    <row r="28" spans="1:16" s="18" customFormat="1" ht="11.25" customHeight="1" x14ac:dyDescent="0.15">
      <c r="A28" s="50" t="s">
        <v>34</v>
      </c>
      <c r="B28" s="51">
        <f t="shared" si="0"/>
        <v>2059</v>
      </c>
      <c r="C28" s="52"/>
      <c r="D28" s="51">
        <f>[1]市民課ｄａｔａ!F24+[1]市民課ｄａｔａ!H24</f>
        <v>1034</v>
      </c>
      <c r="E28" s="52"/>
      <c r="F28" s="51">
        <f>[1]市民課ｄａｔａ!G24+[1]市民課ｄａｔａ!I24</f>
        <v>1025</v>
      </c>
      <c r="G28" s="53"/>
      <c r="H28" s="50" t="s">
        <v>105</v>
      </c>
      <c r="I28" s="51">
        <f t="shared" si="1"/>
        <v>749</v>
      </c>
      <c r="J28" s="52"/>
      <c r="K28" s="51">
        <f>[1]市民課ｄａｔａ!F95+[1]市民課ｄａｔａ!H95</f>
        <v>251</v>
      </c>
      <c r="L28" s="52"/>
      <c r="M28" s="51">
        <f>[1]市民課ｄａｔａ!G95+[1]市民課ｄａｔａ!I95</f>
        <v>498</v>
      </c>
      <c r="N28" s="54"/>
    </row>
    <row r="29" spans="1:16" s="18" customFormat="1" ht="11.25" customHeight="1" x14ac:dyDescent="0.15">
      <c r="A29" s="55" t="s">
        <v>35</v>
      </c>
      <c r="B29" s="51">
        <f t="shared" si="0"/>
        <v>2074</v>
      </c>
      <c r="C29" s="52"/>
      <c r="D29" s="51">
        <f>[1]市民課ｄａｔａ!F25+[1]市民課ｄａｔａ!H25</f>
        <v>1092</v>
      </c>
      <c r="E29" s="52"/>
      <c r="F29" s="51">
        <f>[1]市民課ｄａｔａ!G25+[1]市民課ｄａｔａ!I25</f>
        <v>982</v>
      </c>
      <c r="G29" s="53"/>
      <c r="H29" s="55" t="s">
        <v>106</v>
      </c>
      <c r="I29" s="51">
        <f t="shared" si="1"/>
        <v>634</v>
      </c>
      <c r="J29" s="52"/>
      <c r="K29" s="51">
        <f>[1]市民課ｄａｔａ!F96+[1]市民課ｄａｔａ!H96</f>
        <v>196</v>
      </c>
      <c r="L29" s="52"/>
      <c r="M29" s="51">
        <f>[1]市民課ｄａｔａ!G96+[1]市民課ｄａｔａ!I96</f>
        <v>438</v>
      </c>
      <c r="N29" s="54"/>
    </row>
    <row r="30" spans="1:16" s="18" customFormat="1" ht="11.25" customHeight="1" x14ac:dyDescent="0.15">
      <c r="A30" s="50" t="s">
        <v>36</v>
      </c>
      <c r="B30" s="51">
        <f t="shared" si="0"/>
        <v>2128</v>
      </c>
      <c r="C30" s="52"/>
      <c r="D30" s="51">
        <f>[1]市民課ｄａｔａ!F26+[1]市民課ｄａｔａ!H26</f>
        <v>1118</v>
      </c>
      <c r="E30" s="52"/>
      <c r="F30" s="51">
        <f>[1]市民課ｄａｔａ!G26+[1]市民課ｄａｔａ!I26</f>
        <v>1010</v>
      </c>
      <c r="G30" s="53"/>
      <c r="H30" s="50" t="s">
        <v>107</v>
      </c>
      <c r="I30" s="51">
        <f t="shared" si="1"/>
        <v>469</v>
      </c>
      <c r="J30" s="52"/>
      <c r="K30" s="51">
        <f>[1]市民課ｄａｔａ!F97+[1]市民課ｄａｔａ!H97</f>
        <v>141</v>
      </c>
      <c r="L30" s="52"/>
      <c r="M30" s="51">
        <f>[1]市民課ｄａｔａ!G97+[1]市民課ｄａｔａ!I97</f>
        <v>328</v>
      </c>
      <c r="N30" s="54"/>
    </row>
    <row r="31" spans="1:16" s="18" customFormat="1" ht="11.25" customHeight="1" x14ac:dyDescent="0.15">
      <c r="A31" s="55" t="s">
        <v>37</v>
      </c>
      <c r="B31" s="51">
        <f t="shared" si="0"/>
        <v>2135</v>
      </c>
      <c r="C31" s="52"/>
      <c r="D31" s="51">
        <f>[1]市民課ｄａｔａ!F27+[1]市民課ｄａｔａ!H27</f>
        <v>1131</v>
      </c>
      <c r="E31" s="52"/>
      <c r="F31" s="51">
        <f>[1]市民課ｄａｔａ!G27+[1]市民課ｄａｔａ!I27</f>
        <v>1004</v>
      </c>
      <c r="G31" s="53"/>
      <c r="H31" s="55" t="s">
        <v>108</v>
      </c>
      <c r="I31" s="51">
        <f t="shared" si="1"/>
        <v>391</v>
      </c>
      <c r="J31" s="52"/>
      <c r="K31" s="51">
        <f>[1]市民課ｄａｔａ!F98+[1]市民課ｄａｔａ!H98</f>
        <v>115</v>
      </c>
      <c r="L31" s="52"/>
      <c r="M31" s="51">
        <f>[1]市民課ｄａｔａ!G98+[1]市民課ｄａｔａ!I98</f>
        <v>276</v>
      </c>
      <c r="N31" s="54"/>
    </row>
    <row r="32" spans="1:16" s="18" customFormat="1" ht="11.25" customHeight="1" x14ac:dyDescent="0.15">
      <c r="A32" s="50" t="s">
        <v>38</v>
      </c>
      <c r="B32" s="51">
        <f t="shared" si="0"/>
        <v>2061</v>
      </c>
      <c r="C32" s="52"/>
      <c r="D32" s="51">
        <f>[1]市民課ｄａｔａ!F28+[1]市民課ｄａｔａ!H28</f>
        <v>1066</v>
      </c>
      <c r="E32" s="52"/>
      <c r="F32" s="51">
        <f>[1]市民課ｄａｔａ!G28+[1]市民課ｄａｔａ!I28</f>
        <v>995</v>
      </c>
      <c r="G32" s="53"/>
      <c r="H32" s="50" t="s">
        <v>109</v>
      </c>
      <c r="I32" s="51">
        <f t="shared" si="1"/>
        <v>304</v>
      </c>
      <c r="J32" s="52"/>
      <c r="K32" s="51">
        <f>[1]市民課ｄａｔａ!F99+[1]市民課ｄａｔａ!H99</f>
        <v>92</v>
      </c>
      <c r="L32" s="52"/>
      <c r="M32" s="51">
        <f>[1]市民課ｄａｔａ!G99+[1]市民課ｄａｔａ!I99</f>
        <v>212</v>
      </c>
      <c r="N32" s="54"/>
    </row>
    <row r="33" spans="1:14" s="18" customFormat="1" ht="11.25" customHeight="1" x14ac:dyDescent="0.15">
      <c r="A33" s="55" t="s">
        <v>39</v>
      </c>
      <c r="B33" s="51">
        <f t="shared" si="0"/>
        <v>2065</v>
      </c>
      <c r="C33" s="52"/>
      <c r="D33" s="51">
        <f>[1]市民課ｄａｔａ!F29+[1]市民課ｄａｔａ!H29</f>
        <v>1072</v>
      </c>
      <c r="E33" s="52"/>
      <c r="F33" s="51">
        <f>[1]市民課ｄａｔａ!G29+[1]市民課ｄａｔａ!I29</f>
        <v>993</v>
      </c>
      <c r="G33" s="53"/>
      <c r="H33" s="55" t="s">
        <v>110</v>
      </c>
      <c r="I33" s="51">
        <f t="shared" si="1"/>
        <v>266</v>
      </c>
      <c r="J33" s="52"/>
      <c r="K33" s="51">
        <f>[1]市民課ｄａｔａ!F100+[1]市民課ｄａｔａ!H100</f>
        <v>67</v>
      </c>
      <c r="L33" s="52"/>
      <c r="M33" s="51">
        <f>[1]市民課ｄａｔａ!G100+[1]市民課ｄａｔａ!I100</f>
        <v>199</v>
      </c>
      <c r="N33" s="54"/>
    </row>
    <row r="34" spans="1:14" s="18" customFormat="1" ht="11.25" customHeight="1" x14ac:dyDescent="0.15">
      <c r="A34" s="50" t="s">
        <v>40</v>
      </c>
      <c r="B34" s="51">
        <f t="shared" si="0"/>
        <v>1973</v>
      </c>
      <c r="C34" s="52"/>
      <c r="D34" s="51">
        <f>[1]市民課ｄａｔａ!F30+[1]市民課ｄａｔａ!H30</f>
        <v>1014</v>
      </c>
      <c r="E34" s="52"/>
      <c r="F34" s="51">
        <f>[1]市民課ｄａｔａ!G30+[1]市民課ｄａｔａ!I30</f>
        <v>959</v>
      </c>
      <c r="G34" s="53"/>
      <c r="H34" s="50" t="s">
        <v>111</v>
      </c>
      <c r="I34" s="51">
        <f t="shared" si="1"/>
        <v>170</v>
      </c>
      <c r="J34" s="52"/>
      <c r="K34" s="51">
        <f>[1]市民課ｄａｔａ!F101+[1]市民課ｄａｔａ!H101</f>
        <v>45</v>
      </c>
      <c r="L34" s="52"/>
      <c r="M34" s="51">
        <f>[1]市民課ｄａｔａ!G101+[1]市民課ｄａｔａ!I101</f>
        <v>125</v>
      </c>
      <c r="N34" s="54"/>
    </row>
    <row r="35" spans="1:14" s="18" customFormat="1" ht="11.25" customHeight="1" x14ac:dyDescent="0.15">
      <c r="A35" s="55" t="s">
        <v>41</v>
      </c>
      <c r="B35" s="51">
        <f t="shared" si="0"/>
        <v>1961</v>
      </c>
      <c r="C35" s="52"/>
      <c r="D35" s="51">
        <f>[1]市民課ｄａｔａ!F31+[1]市民課ｄａｔａ!H31</f>
        <v>1036</v>
      </c>
      <c r="E35" s="52"/>
      <c r="F35" s="51">
        <f>[1]市民課ｄａｔａ!G31+[1]市民課ｄａｔａ!I31</f>
        <v>925</v>
      </c>
      <c r="G35" s="53"/>
      <c r="H35" s="55" t="s">
        <v>112</v>
      </c>
      <c r="I35" s="51">
        <f t="shared" si="1"/>
        <v>127</v>
      </c>
      <c r="J35" s="52"/>
      <c r="K35" s="51">
        <f>[1]市民課ｄａｔａ!F102+[1]市民課ｄａｔａ!H102</f>
        <v>23</v>
      </c>
      <c r="L35" s="52"/>
      <c r="M35" s="51">
        <f>[1]市民課ｄａｔａ!G102+[1]市民課ｄａｔａ!I102</f>
        <v>104</v>
      </c>
      <c r="N35" s="54"/>
    </row>
    <row r="36" spans="1:14" s="18" customFormat="1" ht="11.25" customHeight="1" x14ac:dyDescent="0.15">
      <c r="A36" s="50" t="s">
        <v>42</v>
      </c>
      <c r="B36" s="51">
        <f t="shared" si="0"/>
        <v>1969</v>
      </c>
      <c r="C36" s="52"/>
      <c r="D36" s="51">
        <f>[1]市民課ｄａｔａ!F32+[1]市民課ｄａｔａ!H32</f>
        <v>1004</v>
      </c>
      <c r="E36" s="52"/>
      <c r="F36" s="51">
        <f>[1]市民課ｄａｔａ!G32+[1]市民課ｄａｔａ!I32</f>
        <v>965</v>
      </c>
      <c r="G36" s="53"/>
      <c r="H36" s="50" t="s">
        <v>113</v>
      </c>
      <c r="I36" s="51">
        <f t="shared" si="1"/>
        <v>86</v>
      </c>
      <c r="J36" s="52"/>
      <c r="K36" s="51">
        <f>[1]市民課ｄａｔａ!F103+[1]市民課ｄａｔａ!H103</f>
        <v>16</v>
      </c>
      <c r="L36" s="52"/>
      <c r="M36" s="51">
        <f>[1]市民課ｄａｔａ!G103+[1]市民課ｄａｔａ!I103</f>
        <v>70</v>
      </c>
      <c r="N36" s="54"/>
    </row>
    <row r="37" spans="1:14" s="18" customFormat="1" ht="11.25" customHeight="1" x14ac:dyDescent="0.15">
      <c r="A37" s="55" t="s">
        <v>43</v>
      </c>
      <c r="B37" s="51">
        <f t="shared" si="0"/>
        <v>1983</v>
      </c>
      <c r="C37" s="52"/>
      <c r="D37" s="51">
        <f>[1]市民課ｄａｔａ!F33+[1]市民課ｄａｔａ!H33</f>
        <v>1024</v>
      </c>
      <c r="E37" s="52"/>
      <c r="F37" s="51">
        <f>[1]市民課ｄａｔａ!G33+[1]市民課ｄａｔａ!I33</f>
        <v>959</v>
      </c>
      <c r="G37" s="53"/>
      <c r="H37" s="55" t="s">
        <v>114</v>
      </c>
      <c r="I37" s="51">
        <f t="shared" si="1"/>
        <v>50</v>
      </c>
      <c r="J37" s="52"/>
      <c r="K37" s="51">
        <f>[1]市民課ｄａｔａ!F104+[1]市民課ｄａｔａ!H104</f>
        <v>5</v>
      </c>
      <c r="L37" s="52"/>
      <c r="M37" s="51">
        <f>[1]市民課ｄａｔａ!G104+[1]市民課ｄａｔａ!I104</f>
        <v>45</v>
      </c>
      <c r="N37" s="54"/>
    </row>
    <row r="38" spans="1:14" s="18" customFormat="1" ht="11.25" customHeight="1" x14ac:dyDescent="0.15">
      <c r="A38" s="50" t="s">
        <v>44</v>
      </c>
      <c r="B38" s="51">
        <f t="shared" si="0"/>
        <v>2002</v>
      </c>
      <c r="C38" s="52"/>
      <c r="D38" s="51">
        <f>[1]市民課ｄａｔａ!F34+[1]市民課ｄａｔａ!H34</f>
        <v>1007</v>
      </c>
      <c r="E38" s="52"/>
      <c r="F38" s="51">
        <f>[1]市民課ｄａｔａ!G34+[1]市民課ｄａｔａ!I34</f>
        <v>995</v>
      </c>
      <c r="G38" s="53"/>
      <c r="H38" s="50"/>
      <c r="I38" s="51"/>
      <c r="J38" s="52"/>
      <c r="K38" s="51"/>
      <c r="L38" s="52"/>
      <c r="M38" s="51"/>
      <c r="N38" s="54"/>
    </row>
    <row r="39" spans="1:14" s="18" customFormat="1" ht="11.25" customHeight="1" x14ac:dyDescent="0.15">
      <c r="A39" s="55" t="s">
        <v>45</v>
      </c>
      <c r="B39" s="51">
        <f t="shared" si="0"/>
        <v>2018</v>
      </c>
      <c r="C39" s="52"/>
      <c r="D39" s="51">
        <f>[1]市民課ｄａｔａ!F35+[1]市民課ｄａｔａ!H35</f>
        <v>1044</v>
      </c>
      <c r="E39" s="52"/>
      <c r="F39" s="51">
        <f>[1]市民課ｄａｔａ!G35+[1]市民課ｄａｔａ!I35</f>
        <v>974</v>
      </c>
      <c r="G39" s="53"/>
      <c r="H39" s="50" t="s">
        <v>3</v>
      </c>
      <c r="I39" s="51">
        <f>M39+K39</f>
        <v>99</v>
      </c>
      <c r="J39" s="52"/>
      <c r="K39" s="51">
        <f>[1]市民課ｄａｔａ!F105+[1]市民課ｄａｔａ!H105</f>
        <v>12</v>
      </c>
      <c r="L39" s="52"/>
      <c r="M39" s="51">
        <f>[1]市民課ｄａｔａ!G105+[1]市民課ｄａｔａ!I105</f>
        <v>87</v>
      </c>
      <c r="N39" s="54"/>
    </row>
    <row r="40" spans="1:14" s="18" customFormat="1" ht="11.25" customHeight="1" x14ac:dyDescent="0.15">
      <c r="A40" s="50" t="s">
        <v>46</v>
      </c>
      <c r="B40" s="51">
        <f t="shared" si="0"/>
        <v>2156</v>
      </c>
      <c r="C40" s="52"/>
      <c r="D40" s="51">
        <f>[1]市民課ｄａｔａ!F36+[1]市民課ｄａｔａ!H36</f>
        <v>1084</v>
      </c>
      <c r="E40" s="52"/>
      <c r="F40" s="51">
        <f>[1]市民課ｄａｔａ!G36+[1]市民課ｄａｔａ!I36</f>
        <v>1072</v>
      </c>
      <c r="G40" s="53"/>
      <c r="H40" s="77"/>
      <c r="I40" s="78"/>
      <c r="J40" s="79"/>
      <c r="K40" s="78"/>
      <c r="L40" s="79"/>
      <c r="M40" s="78"/>
      <c r="N40" s="74"/>
    </row>
    <row r="41" spans="1:14" s="18" customFormat="1" ht="11.25" customHeight="1" x14ac:dyDescent="0.15">
      <c r="A41" s="55" t="s">
        <v>47</v>
      </c>
      <c r="B41" s="51">
        <f t="shared" si="0"/>
        <v>2090</v>
      </c>
      <c r="C41" s="52"/>
      <c r="D41" s="51">
        <f>[1]市民課ｄａｔａ!F37+[1]市民課ｄａｔａ!H37</f>
        <v>1052</v>
      </c>
      <c r="E41" s="52"/>
      <c r="F41" s="51">
        <f>[1]市民課ｄａｔａ!G37+[1]市民課ｄａｔａ!I37</f>
        <v>1038</v>
      </c>
      <c r="G41" s="53"/>
      <c r="H41" s="42"/>
      <c r="I41" s="43"/>
      <c r="J41" s="36"/>
      <c r="K41" s="43"/>
      <c r="L41" s="36"/>
      <c r="M41" s="43"/>
      <c r="N41" s="40"/>
    </row>
    <row r="42" spans="1:14" s="18" customFormat="1" ht="11.25" customHeight="1" x14ac:dyDescent="0.15">
      <c r="A42" s="50" t="s">
        <v>48</v>
      </c>
      <c r="B42" s="51">
        <f t="shared" si="0"/>
        <v>2264</v>
      </c>
      <c r="C42" s="52"/>
      <c r="D42" s="51">
        <f>[1]市民課ｄａｔａ!F38+[1]市民課ｄａｔａ!H38</f>
        <v>1131</v>
      </c>
      <c r="E42" s="52"/>
      <c r="F42" s="51">
        <f>[1]市民課ｄａｔａ!G38+[1]市民課ｄａｔａ!I38</f>
        <v>1133</v>
      </c>
      <c r="G42" s="53"/>
      <c r="H42" s="37"/>
      <c r="I42" s="72"/>
      <c r="J42" s="39"/>
      <c r="K42" s="73"/>
      <c r="L42" s="39"/>
      <c r="M42" s="72"/>
      <c r="N42" s="80"/>
    </row>
    <row r="43" spans="1:14" s="18" customFormat="1" ht="11.25" customHeight="1" x14ac:dyDescent="0.15">
      <c r="A43" s="55" t="s">
        <v>49</v>
      </c>
      <c r="B43" s="51">
        <f t="shared" si="0"/>
        <v>2220</v>
      </c>
      <c r="C43" s="52"/>
      <c r="D43" s="51">
        <f>[1]市民課ｄａｔａ!F39+[1]市民課ｄａｔａ!H39</f>
        <v>1123</v>
      </c>
      <c r="E43" s="52"/>
      <c r="F43" s="51">
        <f>[1]市民課ｄａｔａ!G39+[1]市民課ｄａｔａ!I39</f>
        <v>1097</v>
      </c>
      <c r="G43" s="53"/>
      <c r="H43" s="37"/>
      <c r="I43" s="72"/>
      <c r="J43" s="39"/>
      <c r="K43" s="72"/>
      <c r="L43" s="39"/>
      <c r="M43" s="72"/>
      <c r="N43" s="80"/>
    </row>
    <row r="44" spans="1:14" s="18" customFormat="1" ht="11.25" customHeight="1" x14ac:dyDescent="0.15">
      <c r="A44" s="50" t="s">
        <v>50</v>
      </c>
      <c r="B44" s="51">
        <f t="shared" si="0"/>
        <v>2242</v>
      </c>
      <c r="C44" s="52"/>
      <c r="D44" s="51">
        <f>[1]市民課ｄａｔａ!F40+[1]市民課ｄａｔａ!H40</f>
        <v>1144</v>
      </c>
      <c r="E44" s="52"/>
      <c r="F44" s="51">
        <f>[1]市民課ｄａｔａ!G40+[1]市民課ｄａｔａ!I40</f>
        <v>1098</v>
      </c>
      <c r="G44" s="53"/>
      <c r="H44" s="46"/>
      <c r="I44" s="47"/>
      <c r="J44" s="48"/>
      <c r="K44" s="47"/>
      <c r="L44" s="48"/>
      <c r="M44" s="47"/>
      <c r="N44" s="81"/>
    </row>
    <row r="45" spans="1:14" s="18" customFormat="1" ht="11.25" customHeight="1" x14ac:dyDescent="0.15">
      <c r="A45" s="55" t="s">
        <v>51</v>
      </c>
      <c r="B45" s="51">
        <f t="shared" si="0"/>
        <v>2278</v>
      </c>
      <c r="C45" s="52"/>
      <c r="D45" s="51">
        <f>[1]市民課ｄａｔａ!F41+[1]市民課ｄａｔａ!H41</f>
        <v>1170</v>
      </c>
      <c r="E45" s="52"/>
      <c r="F45" s="51">
        <f>[1]市民課ｄａｔａ!G41+[1]市民課ｄａｔａ!I41</f>
        <v>1108</v>
      </c>
      <c r="G45" s="53"/>
      <c r="H45" s="58" t="s">
        <v>133</v>
      </c>
      <c r="I45" s="59"/>
      <c r="J45" s="60"/>
      <c r="K45" s="59"/>
      <c r="L45" s="60"/>
      <c r="M45" s="59"/>
      <c r="N45" s="82"/>
    </row>
    <row r="46" spans="1:14" s="18" customFormat="1" ht="11.25" customHeight="1" x14ac:dyDescent="0.15">
      <c r="A46" s="50" t="s">
        <v>52</v>
      </c>
      <c r="B46" s="51">
        <f t="shared" si="0"/>
        <v>2354</v>
      </c>
      <c r="C46" s="52"/>
      <c r="D46" s="51">
        <f>[1]市民課ｄａｔａ!F42+[1]市民課ｄａｔａ!H42</f>
        <v>1175</v>
      </c>
      <c r="E46" s="52"/>
      <c r="F46" s="51">
        <f>[1]市民課ｄａｔａ!G42+[1]市民課ｄａｔａ!I42</f>
        <v>1179</v>
      </c>
      <c r="G46" s="53"/>
      <c r="H46" s="50" t="s">
        <v>137</v>
      </c>
      <c r="I46" s="51">
        <f>SUM(B9:B13)</f>
        <v>8090</v>
      </c>
      <c r="J46" s="52"/>
      <c r="K46" s="62">
        <f>SUM(D9:D13)</f>
        <v>4056</v>
      </c>
      <c r="L46" s="52"/>
      <c r="M46" s="62">
        <f>SUM(F9:F13)</f>
        <v>4034</v>
      </c>
      <c r="N46" s="53"/>
    </row>
    <row r="47" spans="1:14" s="18" customFormat="1" ht="11.25" customHeight="1" x14ac:dyDescent="0.15">
      <c r="A47" s="55" t="s">
        <v>53</v>
      </c>
      <c r="B47" s="51">
        <f t="shared" si="0"/>
        <v>2414</v>
      </c>
      <c r="C47" s="52"/>
      <c r="D47" s="51">
        <f>[1]市民課ｄａｔａ!F43+[1]市民課ｄａｔａ!H43</f>
        <v>1242</v>
      </c>
      <c r="E47" s="52"/>
      <c r="F47" s="51">
        <f>[1]市民課ｄａｔａ!G43+[1]市民課ｄａｔａ!I43</f>
        <v>1172</v>
      </c>
      <c r="G47" s="53"/>
      <c r="H47" s="50" t="s">
        <v>115</v>
      </c>
      <c r="I47" s="51">
        <f>SUM(B14:B18)</f>
        <v>9150</v>
      </c>
      <c r="J47" s="52"/>
      <c r="K47" s="62">
        <f>SUM(D14:D18)</f>
        <v>4655</v>
      </c>
      <c r="L47" s="52"/>
      <c r="M47" s="51">
        <f>SUM(F14:F18)</f>
        <v>4495</v>
      </c>
      <c r="N47" s="53"/>
    </row>
    <row r="48" spans="1:14" s="18" customFormat="1" ht="11.25" customHeight="1" x14ac:dyDescent="0.15">
      <c r="A48" s="50" t="s">
        <v>54</v>
      </c>
      <c r="B48" s="51">
        <f t="shared" si="0"/>
        <v>2477</v>
      </c>
      <c r="C48" s="52"/>
      <c r="D48" s="51">
        <f>[1]市民課ｄａｔａ!F44+[1]市民課ｄａｔａ!H44</f>
        <v>1235</v>
      </c>
      <c r="E48" s="52"/>
      <c r="F48" s="51">
        <f>[1]市民課ｄａｔａ!G44+[1]市民課ｄａｔａ!I44</f>
        <v>1242</v>
      </c>
      <c r="G48" s="53"/>
      <c r="H48" s="50" t="s">
        <v>116</v>
      </c>
      <c r="I48" s="51">
        <f>SUM(B19:B23)</f>
        <v>9582</v>
      </c>
      <c r="J48" s="52"/>
      <c r="K48" s="51">
        <f>SUM(D19:D23)</f>
        <v>4858</v>
      </c>
      <c r="L48" s="52"/>
      <c r="M48" s="51">
        <f>SUM(F19:F23)</f>
        <v>4724</v>
      </c>
      <c r="N48" s="53"/>
    </row>
    <row r="49" spans="1:14" s="18" customFormat="1" ht="11.25" customHeight="1" x14ac:dyDescent="0.15">
      <c r="A49" s="55" t="s">
        <v>55</v>
      </c>
      <c r="B49" s="51">
        <f t="shared" si="0"/>
        <v>2556</v>
      </c>
      <c r="C49" s="52"/>
      <c r="D49" s="51">
        <f>[1]市民課ｄａｔａ!F45+[1]市民課ｄａｔａ!H45</f>
        <v>1267</v>
      </c>
      <c r="E49" s="52"/>
      <c r="F49" s="51">
        <f>[1]市民課ｄａｔａ!G45+[1]市民課ｄａｔａ!I45</f>
        <v>1289</v>
      </c>
      <c r="G49" s="53"/>
      <c r="H49" s="50" t="s">
        <v>117</v>
      </c>
      <c r="I49" s="51">
        <f>SUM(B24:B28)</f>
        <v>9645</v>
      </c>
      <c r="J49" s="52"/>
      <c r="K49" s="51">
        <f>SUM(D24:D28)</f>
        <v>4926</v>
      </c>
      <c r="L49" s="52"/>
      <c r="M49" s="51">
        <f>SUM(F24:F28)</f>
        <v>4719</v>
      </c>
      <c r="N49" s="53"/>
    </row>
    <row r="50" spans="1:14" s="18" customFormat="1" ht="11.25" customHeight="1" x14ac:dyDescent="0.15">
      <c r="A50" s="50" t="s">
        <v>56</v>
      </c>
      <c r="B50" s="51">
        <f t="shared" si="0"/>
        <v>2453</v>
      </c>
      <c r="C50" s="52"/>
      <c r="D50" s="51">
        <f>[1]市民課ｄａｔａ!F46+[1]市民課ｄａｔａ!H46</f>
        <v>1212</v>
      </c>
      <c r="E50" s="52"/>
      <c r="F50" s="51">
        <f>[1]市民課ｄａｔａ!G46+[1]市民課ｄａｔａ!I46</f>
        <v>1241</v>
      </c>
      <c r="G50" s="53"/>
      <c r="H50" s="50" t="s">
        <v>118</v>
      </c>
      <c r="I50" s="51">
        <f>SUM(B29:B33)</f>
        <v>10463</v>
      </c>
      <c r="J50" s="52"/>
      <c r="K50" s="51">
        <f>SUM(D29:D33)</f>
        <v>5479</v>
      </c>
      <c r="L50" s="52"/>
      <c r="M50" s="51">
        <f>SUM(F29:F33)</f>
        <v>4984</v>
      </c>
      <c r="N50" s="53"/>
    </row>
    <row r="51" spans="1:14" s="18" customFormat="1" ht="11.25" customHeight="1" x14ac:dyDescent="0.15">
      <c r="A51" s="55" t="s">
        <v>57</v>
      </c>
      <c r="B51" s="51">
        <f t="shared" si="0"/>
        <v>2508</v>
      </c>
      <c r="C51" s="52"/>
      <c r="D51" s="51">
        <f>[1]市民課ｄａｔａ!F47+[1]市民課ｄａｔａ!H47</f>
        <v>1280</v>
      </c>
      <c r="E51" s="52"/>
      <c r="F51" s="51">
        <f>[1]市民課ｄａｔａ!G47+[1]市民課ｄａｔａ!I47</f>
        <v>1228</v>
      </c>
      <c r="G51" s="53"/>
      <c r="H51" s="50" t="s">
        <v>119</v>
      </c>
      <c r="I51" s="51">
        <f>SUM(B34:B38)</f>
        <v>9888</v>
      </c>
      <c r="J51" s="52"/>
      <c r="K51" s="51">
        <f>SUM(D34:D38)</f>
        <v>5085</v>
      </c>
      <c r="L51" s="52"/>
      <c r="M51" s="51">
        <f>SUM(F34:F38)</f>
        <v>4803</v>
      </c>
      <c r="N51" s="53"/>
    </row>
    <row r="52" spans="1:14" s="18" customFormat="1" ht="11.25" customHeight="1" x14ac:dyDescent="0.15">
      <c r="A52" s="50" t="s">
        <v>58</v>
      </c>
      <c r="B52" s="51">
        <f t="shared" si="0"/>
        <v>2809</v>
      </c>
      <c r="C52" s="52"/>
      <c r="D52" s="51">
        <f>[1]市民課ｄａｔａ!F48+[1]市民課ｄａｔａ!H48</f>
        <v>1369</v>
      </c>
      <c r="E52" s="52"/>
      <c r="F52" s="51">
        <f>[1]市民課ｄａｔａ!G48+[1]市民課ｄａｔａ!I48</f>
        <v>1440</v>
      </c>
      <c r="G52" s="53"/>
      <c r="H52" s="50" t="s">
        <v>120</v>
      </c>
      <c r="I52" s="51">
        <f>SUM(B39:B43)</f>
        <v>10748</v>
      </c>
      <c r="J52" s="52"/>
      <c r="K52" s="51">
        <f>SUM(D39:D43)</f>
        <v>5434</v>
      </c>
      <c r="L52" s="52"/>
      <c r="M52" s="51">
        <f>SUM(F39:F43)</f>
        <v>5314</v>
      </c>
      <c r="N52" s="53"/>
    </row>
    <row r="53" spans="1:14" s="18" customFormat="1" ht="11.25" customHeight="1" x14ac:dyDescent="0.15">
      <c r="A53" s="55" t="s">
        <v>59</v>
      </c>
      <c r="B53" s="51">
        <f t="shared" si="0"/>
        <v>2761</v>
      </c>
      <c r="C53" s="52"/>
      <c r="D53" s="51">
        <f>[1]市民課ｄａｔａ!F49+[1]市民課ｄａｔａ!H49</f>
        <v>1371</v>
      </c>
      <c r="E53" s="52"/>
      <c r="F53" s="51">
        <f>[1]市民課ｄａｔａ!G49+[1]市民課ｄａｔａ!I49</f>
        <v>1390</v>
      </c>
      <c r="G53" s="53"/>
      <c r="H53" s="50" t="s">
        <v>121</v>
      </c>
      <c r="I53" s="51">
        <f>SUM(B44:B48)</f>
        <v>11765</v>
      </c>
      <c r="J53" s="52"/>
      <c r="K53" s="51">
        <f>SUM(D44:D48)</f>
        <v>5966</v>
      </c>
      <c r="L53" s="52"/>
      <c r="M53" s="51">
        <f>SUM(F44:F48)</f>
        <v>5799</v>
      </c>
      <c r="N53" s="53"/>
    </row>
    <row r="54" spans="1:14" s="18" customFormat="1" ht="11.25" customHeight="1" x14ac:dyDescent="0.15">
      <c r="A54" s="50" t="s">
        <v>60</v>
      </c>
      <c r="B54" s="51">
        <f t="shared" si="0"/>
        <v>2834</v>
      </c>
      <c r="C54" s="52"/>
      <c r="D54" s="51">
        <f>[1]市民課ｄａｔａ!F50+[1]市民課ｄａｔａ!H50</f>
        <v>1428</v>
      </c>
      <c r="E54" s="52"/>
      <c r="F54" s="51">
        <f>[1]市民課ｄａｔａ!G50+[1]市民課ｄａｔａ!I50</f>
        <v>1406</v>
      </c>
      <c r="G54" s="53"/>
      <c r="H54" s="50" t="s">
        <v>122</v>
      </c>
      <c r="I54" s="51">
        <f>SUM(B49:B53)</f>
        <v>13087</v>
      </c>
      <c r="J54" s="52"/>
      <c r="K54" s="51">
        <f>SUM(D49:D53)</f>
        <v>6499</v>
      </c>
      <c r="L54" s="52"/>
      <c r="M54" s="51">
        <f>SUM(F49:F53)</f>
        <v>6588</v>
      </c>
      <c r="N54" s="53"/>
    </row>
    <row r="55" spans="1:14" s="18" customFormat="1" ht="11.25" customHeight="1" x14ac:dyDescent="0.15">
      <c r="A55" s="55" t="s">
        <v>61</v>
      </c>
      <c r="B55" s="51">
        <f t="shared" si="0"/>
        <v>3006</v>
      </c>
      <c r="C55" s="52"/>
      <c r="D55" s="51">
        <f>[1]市民課ｄａｔａ!F51+[1]市民課ｄａｔａ!H51</f>
        <v>1462</v>
      </c>
      <c r="E55" s="52"/>
      <c r="F55" s="51">
        <f>[1]市民課ｄａｔａ!G51+[1]市民課ｄａｔａ!I51</f>
        <v>1544</v>
      </c>
      <c r="G55" s="53"/>
      <c r="H55" s="50" t="s">
        <v>123</v>
      </c>
      <c r="I55" s="51">
        <f>SUM(B54:B58)</f>
        <v>15717</v>
      </c>
      <c r="J55" s="52"/>
      <c r="K55" s="51">
        <f>SUM(D54:D58)</f>
        <v>7893</v>
      </c>
      <c r="L55" s="52"/>
      <c r="M55" s="51">
        <f>SUM(F54:F58)</f>
        <v>7824</v>
      </c>
      <c r="N55" s="53"/>
    </row>
    <row r="56" spans="1:14" s="18" customFormat="1" ht="11.25" customHeight="1" x14ac:dyDescent="0.15">
      <c r="A56" s="50" t="s">
        <v>62</v>
      </c>
      <c r="B56" s="51">
        <f t="shared" si="0"/>
        <v>3122</v>
      </c>
      <c r="C56" s="52"/>
      <c r="D56" s="51">
        <f>[1]市民課ｄａｔａ!F52+[1]市民課ｄａｔａ!H52</f>
        <v>1612</v>
      </c>
      <c r="E56" s="52"/>
      <c r="F56" s="51">
        <f>[1]市民課ｄａｔａ!G52+[1]市民課ｄａｔａ!I52</f>
        <v>1510</v>
      </c>
      <c r="G56" s="53"/>
      <c r="H56" s="50" t="s">
        <v>124</v>
      </c>
      <c r="I56" s="51">
        <f>SUM(B59:B63)</f>
        <v>16946</v>
      </c>
      <c r="J56" s="52"/>
      <c r="K56" s="51">
        <f>SUM(D59:D63)</f>
        <v>8378</v>
      </c>
      <c r="L56" s="52"/>
      <c r="M56" s="51">
        <f>SUM(F59:F63)</f>
        <v>8568</v>
      </c>
      <c r="N56" s="53"/>
    </row>
    <row r="57" spans="1:14" s="18" customFormat="1" ht="11.25" customHeight="1" x14ac:dyDescent="0.15">
      <c r="A57" s="55" t="s">
        <v>63</v>
      </c>
      <c r="B57" s="51">
        <f t="shared" si="0"/>
        <v>3335</v>
      </c>
      <c r="C57" s="52"/>
      <c r="D57" s="51">
        <f>[1]市民課ｄａｔａ!F53+[1]市民課ｄａｔａ!H53</f>
        <v>1669</v>
      </c>
      <c r="E57" s="52"/>
      <c r="F57" s="51">
        <f>[1]市民課ｄａｔａ!G53+[1]市民課ｄａｔａ!I53</f>
        <v>1666</v>
      </c>
      <c r="G57" s="53"/>
      <c r="H57" s="50" t="s">
        <v>138</v>
      </c>
      <c r="I57" s="51">
        <f>SUM(B64:B68)</f>
        <v>13942</v>
      </c>
      <c r="J57" s="52"/>
      <c r="K57" s="51">
        <f>SUM(D64:D68)</f>
        <v>6937</v>
      </c>
      <c r="L57" s="52"/>
      <c r="M57" s="51">
        <f>SUM(F64:F68)</f>
        <v>7005</v>
      </c>
      <c r="N57" s="54"/>
    </row>
    <row r="58" spans="1:14" s="18" customFormat="1" ht="11.25" customHeight="1" x14ac:dyDescent="0.15">
      <c r="A58" s="50" t="s">
        <v>64</v>
      </c>
      <c r="B58" s="51">
        <f t="shared" si="0"/>
        <v>3420</v>
      </c>
      <c r="C58" s="52"/>
      <c r="D58" s="51">
        <f>[1]市民課ｄａｔａ!F54+[1]市民課ｄａｔａ!H54</f>
        <v>1722</v>
      </c>
      <c r="E58" s="52"/>
      <c r="F58" s="51">
        <f>[1]市民課ｄａｔａ!G54+[1]市民課ｄａｔａ!I54</f>
        <v>1698</v>
      </c>
      <c r="G58" s="53"/>
      <c r="H58" s="50" t="s">
        <v>125</v>
      </c>
      <c r="I58" s="51">
        <f>SUM(B69:B73)</f>
        <v>11078</v>
      </c>
      <c r="J58" s="52"/>
      <c r="K58" s="51">
        <f>SUM(D69:D73)</f>
        <v>5528</v>
      </c>
      <c r="L58" s="52"/>
      <c r="M58" s="51">
        <f>SUM(F69:F73)</f>
        <v>5550</v>
      </c>
      <c r="N58" s="54"/>
    </row>
    <row r="59" spans="1:14" s="18" customFormat="1" ht="11.25" customHeight="1" x14ac:dyDescent="0.15">
      <c r="A59" s="55" t="s">
        <v>65</v>
      </c>
      <c r="B59" s="51">
        <f t="shared" si="0"/>
        <v>3620</v>
      </c>
      <c r="C59" s="52"/>
      <c r="D59" s="51">
        <f>[1]市民課ｄａｔａ!F55+[1]市民課ｄａｔａ!H55</f>
        <v>1786</v>
      </c>
      <c r="E59" s="52"/>
      <c r="F59" s="51">
        <f>[1]市民課ｄａｔａ!G55+[1]市民課ｄａｔａ!I55</f>
        <v>1834</v>
      </c>
      <c r="G59" s="53"/>
      <c r="H59" s="50" t="s">
        <v>126</v>
      </c>
      <c r="I59" s="51">
        <f>SUM(B74:B78)</f>
        <v>9726</v>
      </c>
      <c r="J59" s="52"/>
      <c r="K59" s="51">
        <f>SUM(D74:D78)</f>
        <v>4563</v>
      </c>
      <c r="L59" s="52"/>
      <c r="M59" s="51">
        <f>SUM(F74:F78)</f>
        <v>5163</v>
      </c>
      <c r="N59" s="54"/>
    </row>
    <row r="60" spans="1:14" s="18" customFormat="1" ht="11.25" customHeight="1" x14ac:dyDescent="0.15">
      <c r="A60" s="50" t="s">
        <v>66</v>
      </c>
      <c r="B60" s="51">
        <f t="shared" si="0"/>
        <v>3470</v>
      </c>
      <c r="C60" s="52"/>
      <c r="D60" s="51">
        <f>[1]市民課ｄａｔａ!F56+[1]市民課ｄａｔａ!H56</f>
        <v>1726</v>
      </c>
      <c r="E60" s="52"/>
      <c r="F60" s="51">
        <f>[1]市民課ｄａｔａ!G56+[1]市民課ｄａｔａ!I56</f>
        <v>1744</v>
      </c>
      <c r="G60" s="53"/>
      <c r="H60" s="50" t="s">
        <v>127</v>
      </c>
      <c r="I60" s="51">
        <f>B79+SUM(I9:I12)</f>
        <v>12572</v>
      </c>
      <c r="J60" s="52"/>
      <c r="K60" s="51">
        <f>D79+SUM(K9:K12)</f>
        <v>5697</v>
      </c>
      <c r="L60" s="52"/>
      <c r="M60" s="51">
        <f>F79+SUM(M9:M12)</f>
        <v>6875</v>
      </c>
      <c r="N60" s="54"/>
    </row>
    <row r="61" spans="1:14" s="18" customFormat="1" ht="11.25" customHeight="1" x14ac:dyDescent="0.15">
      <c r="A61" s="55" t="s">
        <v>67</v>
      </c>
      <c r="B61" s="51">
        <f t="shared" si="0"/>
        <v>3399</v>
      </c>
      <c r="C61" s="52"/>
      <c r="D61" s="51">
        <f>[1]市民課ｄａｔａ!F57+[1]市民課ｄａｔａ!H57</f>
        <v>1690</v>
      </c>
      <c r="E61" s="52"/>
      <c r="F61" s="51">
        <f>[1]市民課ｄａｔａ!G57+[1]市民課ｄａｔａ!I57</f>
        <v>1709</v>
      </c>
      <c r="G61" s="53"/>
      <c r="H61" s="50" t="s">
        <v>128</v>
      </c>
      <c r="I61" s="51">
        <f>SUM(I13:I17)</f>
        <v>11371</v>
      </c>
      <c r="J61" s="52"/>
      <c r="K61" s="51">
        <f>SUM(K13:K17)</f>
        <v>4910</v>
      </c>
      <c r="L61" s="52"/>
      <c r="M61" s="51">
        <f>SUM(M13:M17)</f>
        <v>6461</v>
      </c>
      <c r="N61" s="54"/>
    </row>
    <row r="62" spans="1:14" s="18" customFormat="1" ht="11.25" customHeight="1" x14ac:dyDescent="0.15">
      <c r="A62" s="50" t="s">
        <v>68</v>
      </c>
      <c r="B62" s="51">
        <f t="shared" si="0"/>
        <v>3292</v>
      </c>
      <c r="C62" s="52"/>
      <c r="D62" s="51">
        <f>[1]市民課ｄａｔａ!F58+[1]市民課ｄａｔａ!H58</f>
        <v>1616</v>
      </c>
      <c r="E62" s="52"/>
      <c r="F62" s="51">
        <f>[1]市民課ｄａｔａ!G58+[1]市民課ｄａｔａ!I58</f>
        <v>1676</v>
      </c>
      <c r="G62" s="53"/>
      <c r="H62" s="50" t="s">
        <v>129</v>
      </c>
      <c r="I62" s="51">
        <f>SUM(I18:I22)</f>
        <v>9103</v>
      </c>
      <c r="J62" s="52"/>
      <c r="K62" s="51">
        <f>SUM(K18:K22)</f>
        <v>3824</v>
      </c>
      <c r="L62" s="52"/>
      <c r="M62" s="51">
        <f>SUM(M18:M22)</f>
        <v>5279</v>
      </c>
      <c r="N62" s="54"/>
    </row>
    <row r="63" spans="1:14" s="18" customFormat="1" ht="11.25" customHeight="1" x14ac:dyDescent="0.15">
      <c r="A63" s="55" t="s">
        <v>69</v>
      </c>
      <c r="B63" s="51">
        <f t="shared" si="0"/>
        <v>3165</v>
      </c>
      <c r="C63" s="52"/>
      <c r="D63" s="51">
        <f>[1]市民課ｄａｔａ!F59+[1]市民課ｄａｔａ!H59</f>
        <v>1560</v>
      </c>
      <c r="E63" s="52"/>
      <c r="F63" s="51">
        <f>[1]市民課ｄａｔａ!G59+[1]市民課ｄａｔａ!I59</f>
        <v>1605</v>
      </c>
      <c r="G63" s="53"/>
      <c r="H63" s="50" t="s">
        <v>130</v>
      </c>
      <c r="I63" s="51">
        <f>SUM(I23:I27)</f>
        <v>5682</v>
      </c>
      <c r="J63" s="52"/>
      <c r="K63" s="51">
        <f>SUM(K23:K27)</f>
        <v>2118</v>
      </c>
      <c r="L63" s="52"/>
      <c r="M63" s="51">
        <f>SUM(M23:M27)</f>
        <v>3564</v>
      </c>
      <c r="N63" s="54"/>
    </row>
    <row r="64" spans="1:14" s="18" customFormat="1" ht="11.25" customHeight="1" x14ac:dyDescent="0.15">
      <c r="A64" s="50" t="s">
        <v>70</v>
      </c>
      <c r="B64" s="51">
        <f t="shared" si="0"/>
        <v>3124</v>
      </c>
      <c r="C64" s="52"/>
      <c r="D64" s="51">
        <f>[1]市民課ｄａｔａ!F60+[1]市民課ｄａｔａ!H60</f>
        <v>1562</v>
      </c>
      <c r="E64" s="52"/>
      <c r="F64" s="51">
        <f>[1]市民課ｄａｔａ!G60+[1]市民課ｄａｔａ!I60</f>
        <v>1562</v>
      </c>
      <c r="G64" s="54"/>
      <c r="H64" s="50" t="s">
        <v>131</v>
      </c>
      <c r="I64" s="51">
        <f>SUM(I28:I32)</f>
        <v>2547</v>
      </c>
      <c r="J64" s="52"/>
      <c r="K64" s="51">
        <f>SUM(K28:K32)</f>
        <v>795</v>
      </c>
      <c r="L64" s="52"/>
      <c r="M64" s="51">
        <f>SUM(M28:M32)</f>
        <v>1752</v>
      </c>
      <c r="N64" s="54"/>
    </row>
    <row r="65" spans="1:14" s="18" customFormat="1" ht="11.25" customHeight="1" x14ac:dyDescent="0.15">
      <c r="A65" s="55" t="s">
        <v>71</v>
      </c>
      <c r="B65" s="51">
        <f t="shared" si="0"/>
        <v>2960</v>
      </c>
      <c r="C65" s="52"/>
      <c r="D65" s="51">
        <f>[1]市民課ｄａｔａ!F61+[1]市民課ｄａｔａ!H61</f>
        <v>1461</v>
      </c>
      <c r="E65" s="52"/>
      <c r="F65" s="51">
        <f>[1]市民課ｄａｔａ!G61+[1]市民課ｄａｔａ!I61</f>
        <v>1499</v>
      </c>
      <c r="G65" s="54"/>
      <c r="H65" s="50" t="s">
        <v>132</v>
      </c>
      <c r="I65" s="51">
        <f>SUM(I33:I37)</f>
        <v>699</v>
      </c>
      <c r="J65" s="52"/>
      <c r="K65" s="51">
        <f>SUM(K33:K37)</f>
        <v>156</v>
      </c>
      <c r="L65" s="52"/>
      <c r="M65" s="51">
        <f>SUM(M33:M37)</f>
        <v>543</v>
      </c>
      <c r="N65" s="54"/>
    </row>
    <row r="66" spans="1:14" s="18" customFormat="1" ht="11.25" customHeight="1" x14ac:dyDescent="0.15">
      <c r="A66" s="50" t="s">
        <v>72</v>
      </c>
      <c r="B66" s="51">
        <f t="shared" si="0"/>
        <v>2379</v>
      </c>
      <c r="C66" s="52"/>
      <c r="D66" s="51">
        <f>[1]市民課ｄａｔａ!F62+[1]市民課ｄａｔａ!H62</f>
        <v>1153</v>
      </c>
      <c r="E66" s="52"/>
      <c r="F66" s="51">
        <f>[1]市民課ｄａｔａ!G62+[1]市民課ｄａｔａ!I62</f>
        <v>1226</v>
      </c>
      <c r="G66" s="54"/>
      <c r="H66" s="58"/>
      <c r="I66" s="59"/>
      <c r="J66" s="60"/>
      <c r="K66" s="59"/>
      <c r="L66" s="60"/>
      <c r="M66" s="59"/>
      <c r="N66" s="82"/>
    </row>
    <row r="67" spans="1:14" s="18" customFormat="1" ht="11.25" customHeight="1" x14ac:dyDescent="0.15">
      <c r="A67" s="55" t="s">
        <v>73</v>
      </c>
      <c r="B67" s="51">
        <f t="shared" si="0"/>
        <v>2840</v>
      </c>
      <c r="C67" s="52"/>
      <c r="D67" s="51">
        <f>[1]市民課ｄａｔａ!F63+[1]市民課ｄａｔａ!H63</f>
        <v>1420</v>
      </c>
      <c r="E67" s="52"/>
      <c r="F67" s="51">
        <f>[1]市民課ｄａｔａ!G63+[1]市民課ｄａｔａ!I63</f>
        <v>1420</v>
      </c>
      <c r="G67" s="54"/>
      <c r="H67" s="61"/>
      <c r="I67" s="62"/>
      <c r="J67" s="52"/>
      <c r="K67" s="51"/>
      <c r="L67" s="52"/>
      <c r="M67" s="62"/>
      <c r="N67" s="54"/>
    </row>
    <row r="68" spans="1:14" s="18" customFormat="1" ht="11.25" customHeight="1" x14ac:dyDescent="0.15">
      <c r="A68" s="50" t="s">
        <v>74</v>
      </c>
      <c r="B68" s="51">
        <f t="shared" si="0"/>
        <v>2639</v>
      </c>
      <c r="C68" s="52"/>
      <c r="D68" s="51">
        <f>[1]市民課ｄａｔａ!F64+[1]市民課ｄａｔａ!H64</f>
        <v>1341</v>
      </c>
      <c r="E68" s="52"/>
      <c r="F68" s="51">
        <f>[1]市民課ｄａｔａ!G64+[1]市民課ｄａｔａ!I64</f>
        <v>1298</v>
      </c>
      <c r="G68" s="54"/>
      <c r="H68" s="50"/>
      <c r="I68" s="51"/>
      <c r="J68" s="52"/>
      <c r="K68" s="51"/>
      <c r="L68" s="52"/>
      <c r="M68" s="51"/>
      <c r="N68" s="54"/>
    </row>
    <row r="69" spans="1:14" s="18" customFormat="1" ht="11.25" customHeight="1" x14ac:dyDescent="0.15">
      <c r="A69" s="55" t="s">
        <v>75</v>
      </c>
      <c r="B69" s="51">
        <f t="shared" si="0"/>
        <v>2473</v>
      </c>
      <c r="C69" s="52"/>
      <c r="D69" s="51">
        <f>[1]市民課ｄａｔａ!F65+[1]市民課ｄａｔａ!H65</f>
        <v>1251</v>
      </c>
      <c r="E69" s="52"/>
      <c r="F69" s="51">
        <f>[1]市民課ｄａｔａ!G65+[1]市民課ｄａｔａ!I65</f>
        <v>1222</v>
      </c>
      <c r="G69" s="54"/>
      <c r="H69" s="50"/>
      <c r="I69" s="51"/>
      <c r="J69" s="52"/>
      <c r="K69" s="51"/>
      <c r="L69" s="52"/>
      <c r="M69" s="51"/>
      <c r="N69" s="54"/>
    </row>
    <row r="70" spans="1:14" s="18" customFormat="1" ht="11.25" customHeight="1" x14ac:dyDescent="0.15">
      <c r="A70" s="50" t="s">
        <v>76</v>
      </c>
      <c r="B70" s="51">
        <f t="shared" si="0"/>
        <v>2337</v>
      </c>
      <c r="C70" s="52"/>
      <c r="D70" s="51">
        <f>[1]市民課ｄａｔａ!F66+[1]市民課ｄａｔａ!H66</f>
        <v>1205</v>
      </c>
      <c r="E70" s="52"/>
      <c r="F70" s="51">
        <f>[1]市民課ｄａｔａ!G66+[1]市民課ｄａｔａ!I66</f>
        <v>1132</v>
      </c>
      <c r="G70" s="54"/>
      <c r="H70" s="63" t="s">
        <v>4</v>
      </c>
      <c r="I70" s="51"/>
      <c r="J70" s="52"/>
      <c r="K70" s="51"/>
      <c r="L70" s="52"/>
      <c r="M70" s="51"/>
      <c r="N70" s="54"/>
    </row>
    <row r="71" spans="1:14" s="18" customFormat="1" ht="11.25" customHeight="1" x14ac:dyDescent="0.15">
      <c r="A71" s="55" t="s">
        <v>77</v>
      </c>
      <c r="B71" s="51">
        <f t="shared" si="0"/>
        <v>2131</v>
      </c>
      <c r="C71" s="52"/>
      <c r="D71" s="51">
        <f>[1]市民課ｄａｔａ!F67+[1]市民課ｄａｔａ!H67</f>
        <v>1080</v>
      </c>
      <c r="E71" s="52"/>
      <c r="F71" s="51">
        <f>[1]市民課ｄａｔａ!G67+[1]市民課ｄａｔａ!I67</f>
        <v>1051</v>
      </c>
      <c r="G71" s="54"/>
      <c r="H71" s="50" t="s">
        <v>5</v>
      </c>
      <c r="I71" s="51">
        <f>M71+K71</f>
        <v>26822</v>
      </c>
      <c r="J71" s="52"/>
      <c r="K71" s="51">
        <f>K46+K47+K48</f>
        <v>13569</v>
      </c>
      <c r="L71" s="52"/>
      <c r="M71" s="51">
        <f>M46+M47+M48</f>
        <v>13253</v>
      </c>
      <c r="N71" s="54"/>
    </row>
    <row r="72" spans="1:14" s="18" customFormat="1" ht="11.25" customHeight="1" x14ac:dyDescent="0.15">
      <c r="A72" s="50" t="s">
        <v>78</v>
      </c>
      <c r="B72" s="51">
        <f t="shared" si="0"/>
        <v>2097</v>
      </c>
      <c r="C72" s="52"/>
      <c r="D72" s="51">
        <f>[1]市民課ｄａｔａ!F68+[1]市民課ｄａｔａ!H68</f>
        <v>1011</v>
      </c>
      <c r="E72" s="52"/>
      <c r="F72" s="51">
        <f>[1]市民課ｄａｔａ!G68+[1]市民課ｄａｔａ!I68</f>
        <v>1086</v>
      </c>
      <c r="G72" s="54"/>
      <c r="H72" s="50" t="s">
        <v>6</v>
      </c>
      <c r="I72" s="51">
        <f>M72+K72</f>
        <v>123279</v>
      </c>
      <c r="J72" s="52"/>
      <c r="K72" s="51">
        <f>D7-K71-K73</f>
        <v>62125</v>
      </c>
      <c r="L72" s="52"/>
      <c r="M72" s="51">
        <f>F7-M71-M73</f>
        <v>61154</v>
      </c>
      <c r="N72" s="54"/>
    </row>
    <row r="73" spans="1:14" s="18" customFormat="1" ht="11.25" customHeight="1" x14ac:dyDescent="0.15">
      <c r="A73" s="55" t="s">
        <v>79</v>
      </c>
      <c r="B73" s="51">
        <f t="shared" ref="B73:B79" si="2">F73+D73</f>
        <v>2040</v>
      </c>
      <c r="C73" s="52"/>
      <c r="D73" s="51">
        <f>[1]市民課ｄａｔａ!F69+[1]市民課ｄａｔａ!H69</f>
        <v>981</v>
      </c>
      <c r="E73" s="52"/>
      <c r="F73" s="51">
        <f>[1]市民課ｄａｔａ!G69+[1]市民課ｄａｔａ!I69</f>
        <v>1059</v>
      </c>
      <c r="G73" s="54"/>
      <c r="H73" s="50" t="s">
        <v>7</v>
      </c>
      <c r="I73" s="51">
        <f>M73+K73</f>
        <v>51799</v>
      </c>
      <c r="J73" s="52"/>
      <c r="K73" s="51">
        <f>K59+K60+K61+K62+K63+K64+K65+K39</f>
        <v>22075</v>
      </c>
      <c r="L73" s="52"/>
      <c r="M73" s="51">
        <f>M59+M60+M61+M62+M63+M64+M65+M39</f>
        <v>29724</v>
      </c>
      <c r="N73" s="54"/>
    </row>
    <row r="74" spans="1:14" s="18" customFormat="1" ht="11.25" customHeight="1" x14ac:dyDescent="0.15">
      <c r="A74" s="50" t="s">
        <v>80</v>
      </c>
      <c r="B74" s="51">
        <f t="shared" si="2"/>
        <v>1915</v>
      </c>
      <c r="C74" s="52"/>
      <c r="D74" s="51">
        <f>[1]市民課ｄａｔａ!F70+[1]市民課ｄａｔａ!H70</f>
        <v>934</v>
      </c>
      <c r="E74" s="52"/>
      <c r="F74" s="51">
        <f>[1]市民課ｄａｔａ!G70+[1]市民課ｄａｔａ!I70</f>
        <v>981</v>
      </c>
      <c r="G74" s="54"/>
      <c r="H74" s="50" t="s">
        <v>14</v>
      </c>
      <c r="I74" s="51">
        <f>SUM(K74+M74)</f>
        <v>29501</v>
      </c>
      <c r="J74" s="83"/>
      <c r="K74" s="51">
        <f>SUM(K61+K62+K63+K64+K65+K39)</f>
        <v>11815</v>
      </c>
      <c r="L74" s="84"/>
      <c r="M74" s="51">
        <f>SUM(M61+M62+M63+M64+M65+M39)</f>
        <v>17686</v>
      </c>
      <c r="N74" s="54"/>
    </row>
    <row r="75" spans="1:14" s="18" customFormat="1" ht="11.25" customHeight="1" x14ac:dyDescent="0.15">
      <c r="A75" s="55" t="s">
        <v>81</v>
      </c>
      <c r="B75" s="51">
        <f t="shared" si="2"/>
        <v>1837</v>
      </c>
      <c r="C75" s="52"/>
      <c r="D75" s="51">
        <f>[1]市民課ｄａｔａ!F71+[1]市民課ｄａｔａ!H71</f>
        <v>888</v>
      </c>
      <c r="E75" s="52"/>
      <c r="F75" s="51">
        <f>[1]市民課ｄａｔａ!G71+[1]市民課ｄａｔａ!I71</f>
        <v>949</v>
      </c>
      <c r="G75" s="54"/>
      <c r="H75" s="50" t="s">
        <v>8</v>
      </c>
      <c r="I75" s="51"/>
      <c r="J75" s="52"/>
      <c r="K75" s="51"/>
      <c r="L75" s="52"/>
      <c r="M75" s="51"/>
      <c r="N75" s="54"/>
    </row>
    <row r="76" spans="1:14" s="18" customFormat="1" ht="11.25" customHeight="1" x14ac:dyDescent="0.15">
      <c r="A76" s="50" t="s">
        <v>82</v>
      </c>
      <c r="B76" s="51">
        <f t="shared" si="2"/>
        <v>1990</v>
      </c>
      <c r="C76" s="52"/>
      <c r="D76" s="51">
        <f>[1]市民課ｄａｔａ!F72+[1]市民課ｄａｔａ!H72</f>
        <v>940</v>
      </c>
      <c r="E76" s="52"/>
      <c r="F76" s="51">
        <f>[1]市民課ｄａｔａ!G72+[1]市民課ｄａｔａ!I72</f>
        <v>1050</v>
      </c>
      <c r="G76" s="54"/>
      <c r="H76" s="50" t="s">
        <v>5</v>
      </c>
      <c r="I76" s="64">
        <f>I71/B7*100</f>
        <v>13.284794452699355</v>
      </c>
      <c r="J76" s="65"/>
      <c r="K76" s="64">
        <f>K71/D7*100</f>
        <v>13.878632286307521</v>
      </c>
      <c r="L76" s="65"/>
      <c r="M76" s="64">
        <f>M71/F7*100</f>
        <v>12.727237806224851</v>
      </c>
      <c r="N76" s="54"/>
    </row>
    <row r="77" spans="1:14" s="18" customFormat="1" ht="11.25" customHeight="1" x14ac:dyDescent="0.15">
      <c r="A77" s="55" t="s">
        <v>83</v>
      </c>
      <c r="B77" s="51">
        <f t="shared" si="2"/>
        <v>1938</v>
      </c>
      <c r="C77" s="52"/>
      <c r="D77" s="51">
        <f>[1]市民課ｄａｔａ!F73+[1]市民課ｄａｔａ!H73</f>
        <v>873</v>
      </c>
      <c r="E77" s="52"/>
      <c r="F77" s="51">
        <f>[1]市民課ｄａｔａ!G73+[1]市民課ｄａｔａ!I73</f>
        <v>1065</v>
      </c>
      <c r="G77" s="54"/>
      <c r="H77" s="50" t="s">
        <v>6</v>
      </c>
      <c r="I77" s="64">
        <f>I72/B7*100</f>
        <v>61.059435364041605</v>
      </c>
      <c r="J77" s="65"/>
      <c r="K77" s="64">
        <f>K72/D7*100</f>
        <v>63.542636213932845</v>
      </c>
      <c r="L77" s="65"/>
      <c r="M77" s="64">
        <f>M72/F7*100</f>
        <v>58.727948449549125</v>
      </c>
      <c r="N77" s="54"/>
    </row>
    <row r="78" spans="1:14" s="18" customFormat="1" ht="11.25" customHeight="1" x14ac:dyDescent="0.15">
      <c r="A78" s="50" t="s">
        <v>84</v>
      </c>
      <c r="B78" s="51">
        <f t="shared" si="2"/>
        <v>2046</v>
      </c>
      <c r="C78" s="52"/>
      <c r="D78" s="51">
        <f>[1]市民課ｄａｔａ!F74+[1]市民課ｄａｔａ!H74</f>
        <v>928</v>
      </c>
      <c r="E78" s="52"/>
      <c r="F78" s="51">
        <f>[1]市民課ｄａｔａ!G74+[1]市民課ｄａｔａ!I74</f>
        <v>1118</v>
      </c>
      <c r="G78" s="54"/>
      <c r="H78" s="50" t="s">
        <v>7</v>
      </c>
      <c r="I78" s="64">
        <f>I73/B7*100</f>
        <v>25.65577018325904</v>
      </c>
      <c r="J78" s="65"/>
      <c r="K78" s="64">
        <f>K73/D7*100</f>
        <v>22.578731499759638</v>
      </c>
      <c r="L78" s="65"/>
      <c r="M78" s="64">
        <f>M73/F7*100</f>
        <v>28.544813744226023</v>
      </c>
      <c r="N78" s="54"/>
    </row>
    <row r="79" spans="1:14" s="18" customFormat="1" ht="11.25" customHeight="1" thickBot="1" x14ac:dyDescent="0.2">
      <c r="A79" s="55" t="s">
        <v>85</v>
      </c>
      <c r="B79" s="67">
        <f t="shared" si="2"/>
        <v>2072</v>
      </c>
      <c r="C79" s="68"/>
      <c r="D79" s="67">
        <f>[1]市民課ｄａｔａ!F75+[1]市民課ｄａｔａ!H75</f>
        <v>966</v>
      </c>
      <c r="E79" s="68"/>
      <c r="F79" s="67">
        <f>[1]市民課ｄａｔａ!G75+[1]市民課ｄａｔａ!I75</f>
        <v>1106</v>
      </c>
      <c r="G79" s="71"/>
      <c r="H79" s="66" t="s">
        <v>14</v>
      </c>
      <c r="I79" s="69">
        <f>I74/B7*100</f>
        <v>14.611688954928182</v>
      </c>
      <c r="J79" s="70"/>
      <c r="K79" s="69">
        <f>K74/D7*100</f>
        <v>12.084607595454592</v>
      </c>
      <c r="L79" s="70"/>
      <c r="M79" s="69">
        <f>M74/F7*100</f>
        <v>16.984375450154133</v>
      </c>
      <c r="N79" s="71"/>
    </row>
    <row r="80" spans="1:14" s="18" customFormat="1" ht="11.25" customHeight="1" x14ac:dyDescent="0.15">
      <c r="A80" s="11"/>
      <c r="B80" s="11"/>
      <c r="C80" s="11"/>
      <c r="D80" s="11"/>
      <c r="E80" s="11"/>
      <c r="F80" s="11"/>
      <c r="G80" s="11"/>
      <c r="H80" s="12"/>
      <c r="I80" s="13"/>
      <c r="J80" s="13"/>
      <c r="K80" s="13"/>
      <c r="L80" s="13"/>
      <c r="M80" s="13"/>
      <c r="N80" s="75"/>
    </row>
    <row r="81" spans="1:14" s="18" customFormat="1" ht="11.25" customHeight="1" x14ac:dyDescent="0.15">
      <c r="A81" s="3"/>
      <c r="B81" s="3"/>
      <c r="C81" s="3"/>
      <c r="D81" s="3"/>
      <c r="E81" s="3"/>
      <c r="F81" s="21"/>
      <c r="G81" s="21"/>
      <c r="H81" s="20"/>
      <c r="I81" s="1"/>
      <c r="J81" s="1"/>
      <c r="K81" s="1"/>
      <c r="L81" s="1"/>
      <c r="M81" s="1"/>
      <c r="N81" s="3"/>
    </row>
    <row r="82" spans="1:14" s="18" customFormat="1" ht="11.25" customHeight="1" x14ac:dyDescent="0.15">
      <c r="A82" s="3"/>
      <c r="B82" s="3"/>
      <c r="C82" s="3"/>
      <c r="D82" s="3"/>
      <c r="E82" s="3"/>
      <c r="F82" s="3"/>
      <c r="G82" s="3"/>
      <c r="H82" s="4"/>
      <c r="I82" s="3"/>
      <c r="J82" s="3"/>
      <c r="K82" s="3"/>
      <c r="L82" s="3"/>
      <c r="M82" s="3"/>
      <c r="N82" s="3"/>
    </row>
    <row r="83" spans="1:14" s="18" customFormat="1" ht="11.2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pans="1:14" s="18" customFormat="1" ht="11.2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1"/>
      <c r="N84" s="3"/>
    </row>
    <row r="85" spans="1:14" s="18" customFormat="1" ht="9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</row>
    <row r="86" spans="1:14" ht="10.5" customHeight="1" x14ac:dyDescent="0.15"/>
  </sheetData>
  <mergeCells count="9">
    <mergeCell ref="G1:M1"/>
    <mergeCell ref="B2:C2"/>
    <mergeCell ref="D2:E2"/>
    <mergeCell ref="B4:C4"/>
    <mergeCell ref="D4:E4"/>
    <mergeCell ref="F4:G4"/>
    <mergeCell ref="I4:J4"/>
    <mergeCell ref="K4:L4"/>
    <mergeCell ref="M4:N4"/>
  </mergeCells>
  <phoneticPr fontId="10"/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年齢人口</vt:lpstr>
    </vt:vector>
  </TitlesOfParts>
  <Company>伊丹市役所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上木政幸</dc:creator>
  <cp:lastModifiedBy> </cp:lastModifiedBy>
  <cp:lastPrinted>2023-06-02T01:08:16Z</cp:lastPrinted>
  <dcterms:created xsi:type="dcterms:W3CDTF">1999-08-16T12:05:28Z</dcterms:created>
  <dcterms:modified xsi:type="dcterms:W3CDTF">2023-08-02T01:13:25Z</dcterms:modified>
</cp:coreProperties>
</file>