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T02総務課\★toukei★\08近統・市統計書関係\R6年市統計書\12【　】(R7.06.08起案)発刊・HP掲載決裁\02 HP用データ\統計書02 人口\"/>
    </mc:Choice>
  </mc:AlternateContent>
  <bookViews>
    <workbookView xWindow="-120" yWindow="-120" windowWidth="29040" windowHeight="15720"/>
  </bookViews>
  <sheets>
    <sheet name="5" sheetId="1" r:id="rId1"/>
    <sheet name="6" sheetId="2" r:id="rId2"/>
    <sheet name="7" sheetId="3" r:id="rId3"/>
    <sheet name="8" sheetId="4" r:id="rId4"/>
    <sheet name="9" sheetId="5" r:id="rId5"/>
    <sheet name="10" sheetId="6" r:id="rId6"/>
    <sheet name="11" sheetId="7" r:id="rId7"/>
    <sheet name="12" sheetId="8" r:id="rId8"/>
  </sheets>
  <definedNames>
    <definedName name="_xlnm.Print_Area" localSheetId="5">'10'!$A$1:$I$55</definedName>
    <definedName name="_xlnm.Print_Area" localSheetId="6">'11'!$A$1:$X$50</definedName>
    <definedName name="_xlnm.Print_Area" localSheetId="7">'12'!$A$1:$K$58</definedName>
    <definedName name="_xlnm.Print_Area" localSheetId="0">'5'!$A$1:$J$39</definedName>
    <definedName name="_xlnm.Print_Area" localSheetId="1">'6'!$A$1:$K$73</definedName>
    <definedName name="_xlnm.Print_Area" localSheetId="2">'7'!$A$1:$O$43</definedName>
    <definedName name="_xlnm.Print_Area" localSheetId="3">'8'!$A$1:$O$80</definedName>
    <definedName name="_xlnm.Print_Area" localSheetId="4">'9'!$A$1:$L$46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3" l="1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L7" i="3"/>
  <c r="F6" i="3"/>
  <c r="E6" i="3"/>
  <c r="D7" i="3"/>
  <c r="D6" i="3" l="1"/>
  <c r="G41" i="6" l="1"/>
  <c r="K55" i="8"/>
  <c r="G55" i="8"/>
  <c r="G52" i="6" l="1"/>
  <c r="D52" i="6"/>
  <c r="G51" i="6"/>
  <c r="D51" i="6"/>
  <c r="G50" i="6"/>
  <c r="D50" i="6"/>
  <c r="G49" i="6"/>
  <c r="D49" i="6"/>
  <c r="G48" i="6"/>
  <c r="D48" i="6"/>
  <c r="G47" i="6"/>
  <c r="D47" i="6"/>
  <c r="G46" i="6"/>
  <c r="D46" i="6"/>
  <c r="G45" i="6"/>
  <c r="D45" i="6"/>
  <c r="G44" i="6"/>
  <c r="D44" i="6"/>
  <c r="G43" i="6"/>
  <c r="D43" i="6"/>
  <c r="G42" i="6"/>
  <c r="D42" i="6"/>
  <c r="D41" i="6"/>
  <c r="I40" i="6"/>
  <c r="H40" i="6"/>
  <c r="F40" i="6"/>
  <c r="E40" i="6"/>
  <c r="I23" i="6"/>
  <c r="I22" i="6"/>
  <c r="I21" i="6"/>
  <c r="I20" i="6"/>
  <c r="I19" i="6"/>
  <c r="I18" i="6"/>
  <c r="I17" i="6"/>
  <c r="I16" i="6"/>
  <c r="I15" i="6"/>
  <c r="I14" i="6"/>
  <c r="I13" i="6"/>
  <c r="I12" i="6"/>
  <c r="H11" i="6"/>
  <c r="G11" i="6"/>
  <c r="F11" i="6"/>
  <c r="E11" i="6"/>
  <c r="D11" i="6"/>
  <c r="I11" i="6" l="1"/>
  <c r="D40" i="6"/>
  <c r="G40" i="6"/>
  <c r="K31" i="5"/>
  <c r="J34" i="5"/>
  <c r="F27" i="5"/>
  <c r="F28" i="5"/>
  <c r="J28" i="5" s="1"/>
  <c r="F29" i="5"/>
  <c r="J29" i="5" s="1"/>
  <c r="F30" i="5"/>
  <c r="J30" i="5" s="1"/>
  <c r="F31" i="5"/>
  <c r="J31" i="5" s="1"/>
  <c r="L31" i="5" s="1"/>
  <c r="F32" i="5"/>
  <c r="J32" i="5" s="1"/>
  <c r="F33" i="5"/>
  <c r="J33" i="5" s="1"/>
  <c r="F34" i="5"/>
  <c r="F35" i="5"/>
  <c r="J35" i="5" s="1"/>
  <c r="F36" i="5"/>
  <c r="J36" i="5" s="1"/>
  <c r="F37" i="5"/>
  <c r="J37" i="5" s="1"/>
  <c r="F38" i="5"/>
  <c r="J38" i="5" s="1"/>
  <c r="I38" i="5"/>
  <c r="K38" i="5" s="1"/>
  <c r="I37" i="5"/>
  <c r="K37" i="5" s="1"/>
  <c r="I36" i="5"/>
  <c r="K36" i="5" s="1"/>
  <c r="I35" i="5"/>
  <c r="K35" i="5" s="1"/>
  <c r="I34" i="5"/>
  <c r="K34" i="5" s="1"/>
  <c r="L34" i="5" s="1"/>
  <c r="I33" i="5"/>
  <c r="K33" i="5" s="1"/>
  <c r="I32" i="5"/>
  <c r="I31" i="5"/>
  <c r="I30" i="5"/>
  <c r="K30" i="5" s="1"/>
  <c r="I29" i="5"/>
  <c r="K29" i="5" s="1"/>
  <c r="I28" i="5"/>
  <c r="K28" i="5" s="1"/>
  <c r="I27" i="5"/>
  <c r="K27" i="5" s="1"/>
  <c r="D26" i="5"/>
  <c r="T110" i="4"/>
  <c r="T82" i="4"/>
  <c r="T83" i="4"/>
  <c r="T84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T102" i="4"/>
  <c r="T103" i="4"/>
  <c r="T104" i="4"/>
  <c r="T105" i="4"/>
  <c r="T106" i="4"/>
  <c r="T107" i="4"/>
  <c r="T108" i="4"/>
  <c r="T109" i="4"/>
  <c r="T81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63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79" i="4"/>
  <c r="T80" i="4"/>
  <c r="T10" i="4"/>
  <c r="S110" i="4"/>
  <c r="S82" i="4"/>
  <c r="S83" i="4"/>
  <c r="S84" i="4"/>
  <c r="S85" i="4"/>
  <c r="S86" i="4"/>
  <c r="S87" i="4"/>
  <c r="S88" i="4"/>
  <c r="S89" i="4"/>
  <c r="S90" i="4"/>
  <c r="S91" i="4"/>
  <c r="S92" i="4"/>
  <c r="S93" i="4"/>
  <c r="S94" i="4"/>
  <c r="S95" i="4"/>
  <c r="S96" i="4"/>
  <c r="S97" i="4"/>
  <c r="S98" i="4"/>
  <c r="S99" i="4"/>
  <c r="S100" i="4"/>
  <c r="S101" i="4"/>
  <c r="S102" i="4"/>
  <c r="S103" i="4"/>
  <c r="S104" i="4"/>
  <c r="S105" i="4"/>
  <c r="S106" i="4"/>
  <c r="S107" i="4"/>
  <c r="S108" i="4"/>
  <c r="S109" i="4"/>
  <c r="S81" i="4"/>
  <c r="R81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3" i="4"/>
  <c r="S54" i="4"/>
  <c r="S55" i="4"/>
  <c r="S56" i="4"/>
  <c r="S57" i="4"/>
  <c r="S58" i="4"/>
  <c r="S59" i="4"/>
  <c r="S60" i="4"/>
  <c r="S61" i="4"/>
  <c r="S62" i="4"/>
  <c r="S63" i="4"/>
  <c r="S64" i="4"/>
  <c r="S65" i="4"/>
  <c r="S66" i="4"/>
  <c r="S67" i="4"/>
  <c r="S68" i="4"/>
  <c r="S69" i="4"/>
  <c r="S70" i="4"/>
  <c r="S71" i="4"/>
  <c r="S72" i="4"/>
  <c r="S73" i="4"/>
  <c r="S74" i="4"/>
  <c r="S75" i="4"/>
  <c r="S76" i="4"/>
  <c r="S77" i="4"/>
  <c r="S78" i="4"/>
  <c r="S79" i="4"/>
  <c r="S80" i="4"/>
  <c r="S10" i="4"/>
  <c r="R110" i="4"/>
  <c r="R82" i="4"/>
  <c r="R83" i="4"/>
  <c r="R84" i="4"/>
  <c r="R85" i="4"/>
  <c r="R86" i="4"/>
  <c r="R87" i="4"/>
  <c r="R88" i="4"/>
  <c r="R89" i="4"/>
  <c r="R90" i="4"/>
  <c r="R91" i="4"/>
  <c r="R92" i="4"/>
  <c r="R93" i="4"/>
  <c r="R94" i="4"/>
  <c r="R95" i="4"/>
  <c r="R96" i="4"/>
  <c r="R97" i="4"/>
  <c r="R98" i="4"/>
  <c r="R99" i="4"/>
  <c r="R100" i="4"/>
  <c r="R101" i="4"/>
  <c r="R102" i="4"/>
  <c r="R103" i="4"/>
  <c r="R104" i="4"/>
  <c r="R105" i="4"/>
  <c r="R106" i="4"/>
  <c r="R107" i="4"/>
  <c r="R108" i="4"/>
  <c r="R109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2" i="4"/>
  <c r="R53" i="4"/>
  <c r="R54" i="4"/>
  <c r="R55" i="4"/>
  <c r="R56" i="4"/>
  <c r="R57" i="4"/>
  <c r="R58" i="4"/>
  <c r="R59" i="4"/>
  <c r="R60" i="4"/>
  <c r="R61" i="4"/>
  <c r="R62" i="4"/>
  <c r="R63" i="4"/>
  <c r="R64" i="4"/>
  <c r="R65" i="4"/>
  <c r="R66" i="4"/>
  <c r="R67" i="4"/>
  <c r="R68" i="4"/>
  <c r="R69" i="4"/>
  <c r="R70" i="4"/>
  <c r="R71" i="4"/>
  <c r="R72" i="4"/>
  <c r="R73" i="4"/>
  <c r="R74" i="4"/>
  <c r="R75" i="4"/>
  <c r="R76" i="4"/>
  <c r="R77" i="4"/>
  <c r="R78" i="4"/>
  <c r="R79" i="4"/>
  <c r="R80" i="4"/>
  <c r="R10" i="4"/>
  <c r="E26" i="5"/>
  <c r="G26" i="5"/>
  <c r="H26" i="5"/>
  <c r="N52" i="2"/>
  <c r="N53" i="2"/>
  <c r="N57" i="2"/>
  <c r="N58" i="2"/>
  <c r="N59" i="2"/>
  <c r="N60" i="2"/>
  <c r="N61" i="2"/>
  <c r="N62" i="2"/>
  <c r="N63" i="2"/>
  <c r="N64" i="2"/>
  <c r="N65" i="2"/>
  <c r="N66" i="2"/>
  <c r="N67" i="2"/>
  <c r="N68" i="2"/>
  <c r="L33" i="5" l="1"/>
  <c r="L28" i="5"/>
  <c r="L37" i="5"/>
  <c r="F26" i="5"/>
  <c r="L38" i="5"/>
  <c r="J27" i="5"/>
  <c r="L27" i="5" s="1"/>
  <c r="L30" i="5"/>
  <c r="I26" i="5"/>
  <c r="K26" i="5" s="1"/>
  <c r="L29" i="5"/>
  <c r="R111" i="4"/>
  <c r="R112" i="4" s="1"/>
  <c r="S111" i="4"/>
  <c r="S112" i="4" s="1"/>
  <c r="T111" i="4"/>
  <c r="T112" i="4" s="1"/>
  <c r="J26" i="5"/>
  <c r="O4" i="5"/>
  <c r="L36" i="5"/>
  <c r="L35" i="5"/>
  <c r="K32" i="5"/>
  <c r="L32" i="5" s="1"/>
  <c r="O5" i="5" l="1"/>
  <c r="L26" i="5"/>
</calcChain>
</file>

<file path=xl/sharedStrings.xml><?xml version="1.0" encoding="utf-8"?>
<sst xmlns="http://schemas.openxmlformats.org/spreadsheetml/2006/main" count="776" uniqueCount="576">
  <si>
    <t>　　　２）「丹波篠山市」は令和元年５月１日付で市名変更（旧篠山市）</t>
    <rPh sb="6" eb="8">
      <t>タンバ</t>
    </rPh>
    <rPh sb="8" eb="11">
      <t>ササヤマシ</t>
    </rPh>
    <rPh sb="13" eb="15">
      <t>レイワ</t>
    </rPh>
    <rPh sb="15" eb="16">
      <t>モト</t>
    </rPh>
    <rPh sb="16" eb="17">
      <t>ネン</t>
    </rPh>
    <rPh sb="18" eb="19">
      <t>ガツ</t>
    </rPh>
    <rPh sb="20" eb="21">
      <t>ニチ</t>
    </rPh>
    <rPh sb="21" eb="22">
      <t>ヅケ</t>
    </rPh>
    <rPh sb="23" eb="25">
      <t>シメイ</t>
    </rPh>
    <rPh sb="25" eb="27">
      <t>ヘンコウ</t>
    </rPh>
    <rPh sb="28" eb="29">
      <t>キュウ</t>
    </rPh>
    <rPh sb="29" eb="32">
      <t>ササヤマシ</t>
    </rPh>
    <phoneticPr fontId="3"/>
  </si>
  <si>
    <t>〔注〕１）令和２年は、国勢調査の確定値</t>
    <rPh sb="1" eb="2">
      <t>チュウ</t>
    </rPh>
    <rPh sb="5" eb="7">
      <t>レイワ</t>
    </rPh>
    <rPh sb="8" eb="9">
      <t>ネン</t>
    </rPh>
    <rPh sb="11" eb="13">
      <t>コクセイ</t>
    </rPh>
    <rPh sb="13" eb="15">
      <t>チョウサ</t>
    </rPh>
    <rPh sb="16" eb="19">
      <t>カクテイチ</t>
    </rPh>
    <phoneticPr fontId="5"/>
  </si>
  <si>
    <t xml:space="preserve"> </t>
    <phoneticPr fontId="5"/>
  </si>
  <si>
    <t>たつの市</t>
    <phoneticPr fontId="5"/>
  </si>
  <si>
    <t>加東市</t>
    <rPh sb="0" eb="2">
      <t>カトウ</t>
    </rPh>
    <rPh sb="2" eb="3">
      <t>シ</t>
    </rPh>
    <phoneticPr fontId="5"/>
  </si>
  <si>
    <t>宍粟市</t>
    <rPh sb="0" eb="2">
      <t>シソウ</t>
    </rPh>
    <rPh sb="2" eb="3">
      <t>シ</t>
    </rPh>
    <phoneticPr fontId="5"/>
  </si>
  <si>
    <t>淡路市</t>
    <rPh sb="0" eb="2">
      <t>アワジ</t>
    </rPh>
    <rPh sb="2" eb="3">
      <t>シ</t>
    </rPh>
    <phoneticPr fontId="5"/>
  </si>
  <si>
    <t>朝来市</t>
    <rPh sb="0" eb="2">
      <t>アサゴ</t>
    </rPh>
    <rPh sb="2" eb="3">
      <t>シ</t>
    </rPh>
    <phoneticPr fontId="5"/>
  </si>
  <si>
    <t>南あわじ市</t>
    <rPh sb="0" eb="1">
      <t>ミナミ</t>
    </rPh>
    <rPh sb="4" eb="5">
      <t>シ</t>
    </rPh>
    <phoneticPr fontId="5"/>
  </si>
  <si>
    <t>丹波市</t>
    <rPh sb="0" eb="2">
      <t>タンバ</t>
    </rPh>
    <rPh sb="2" eb="3">
      <t>シ</t>
    </rPh>
    <phoneticPr fontId="5"/>
  </si>
  <si>
    <t>養父市</t>
    <rPh sb="0" eb="2">
      <t>ヤブシ</t>
    </rPh>
    <rPh sb="2" eb="3">
      <t>シ</t>
    </rPh>
    <phoneticPr fontId="5"/>
  </si>
  <si>
    <t>丹波篠山市</t>
    <rPh sb="0" eb="2">
      <t>タンバ</t>
    </rPh>
    <rPh sb="2" eb="4">
      <t>ササヤマ</t>
    </rPh>
    <phoneticPr fontId="5"/>
  </si>
  <si>
    <t>加西市</t>
    <phoneticPr fontId="5"/>
  </si>
  <si>
    <t>三田市　</t>
    <phoneticPr fontId="5"/>
  </si>
  <si>
    <t>小野市</t>
    <phoneticPr fontId="5"/>
  </si>
  <si>
    <t>川西市</t>
    <phoneticPr fontId="5"/>
  </si>
  <si>
    <t>高砂市</t>
    <phoneticPr fontId="5"/>
  </si>
  <si>
    <t>三木市</t>
    <phoneticPr fontId="5"/>
  </si>
  <si>
    <t>宝塚市</t>
    <phoneticPr fontId="5"/>
  </si>
  <si>
    <t>西脇市</t>
    <phoneticPr fontId="5"/>
  </si>
  <si>
    <t>赤穂市</t>
    <phoneticPr fontId="5"/>
  </si>
  <si>
    <t>加古川市</t>
    <phoneticPr fontId="5"/>
  </si>
  <si>
    <t>豊岡市</t>
    <phoneticPr fontId="5"/>
  </si>
  <si>
    <t>相生市</t>
    <phoneticPr fontId="5"/>
  </si>
  <si>
    <t>伊丹市</t>
    <phoneticPr fontId="5"/>
  </si>
  <si>
    <t>芦屋市</t>
    <phoneticPr fontId="5"/>
  </si>
  <si>
    <t>洲本市</t>
    <phoneticPr fontId="5"/>
  </si>
  <si>
    <t xml:space="preserve">
</t>
    <phoneticPr fontId="3"/>
  </si>
  <si>
    <t>西宮市</t>
    <phoneticPr fontId="5"/>
  </si>
  <si>
    <t>　</t>
    <phoneticPr fontId="3"/>
  </si>
  <si>
    <t>明石市</t>
    <phoneticPr fontId="5"/>
  </si>
  <si>
    <t>尼崎市</t>
    <phoneticPr fontId="5"/>
  </si>
  <si>
    <t>姫路市</t>
    <phoneticPr fontId="5"/>
  </si>
  <si>
    <t>神戸市</t>
    <phoneticPr fontId="5"/>
  </si>
  <si>
    <t>郡部計</t>
    <phoneticPr fontId="5"/>
  </si>
  <si>
    <t>市部計</t>
    <phoneticPr fontId="5"/>
  </si>
  <si>
    <t>　県　計</t>
    <rPh sb="1" eb="2">
      <t>ケン</t>
    </rPh>
    <rPh sb="3" eb="4">
      <t>ケイ</t>
    </rPh>
    <phoneticPr fontId="3"/>
  </si>
  <si>
    <t>令和5年
(2023年)</t>
    <rPh sb="0" eb="1">
      <t>レイ</t>
    </rPh>
    <rPh sb="1" eb="2">
      <t>ワ</t>
    </rPh>
    <rPh sb="3" eb="4">
      <t>ネン</t>
    </rPh>
    <rPh sb="4" eb="5">
      <t>ヘイネン</t>
    </rPh>
    <rPh sb="10" eb="11">
      <t>ネン</t>
    </rPh>
    <phoneticPr fontId="3"/>
  </si>
  <si>
    <t>令和4年
(2022年)</t>
    <rPh sb="0" eb="1">
      <t>レイ</t>
    </rPh>
    <rPh sb="1" eb="2">
      <t>ワ</t>
    </rPh>
    <rPh sb="3" eb="4">
      <t>ネン</t>
    </rPh>
    <rPh sb="4" eb="5">
      <t>ヘイネン</t>
    </rPh>
    <rPh sb="10" eb="11">
      <t>ネン</t>
    </rPh>
    <phoneticPr fontId="3"/>
  </si>
  <si>
    <t>令和3年
(2021年)</t>
    <rPh sb="0" eb="1">
      <t>レイ</t>
    </rPh>
    <rPh sb="1" eb="2">
      <t>ワ</t>
    </rPh>
    <rPh sb="3" eb="4">
      <t>ネン</t>
    </rPh>
    <rPh sb="4" eb="5">
      <t>ヘイネン</t>
    </rPh>
    <rPh sb="10" eb="11">
      <t>ネン</t>
    </rPh>
    <phoneticPr fontId="3"/>
  </si>
  <si>
    <t>令和2年
(2020年)</t>
    <rPh sb="0" eb="1">
      <t>レイ</t>
    </rPh>
    <rPh sb="1" eb="2">
      <t>ワ</t>
    </rPh>
    <rPh sb="3" eb="4">
      <t>ネン</t>
    </rPh>
    <rPh sb="4" eb="5">
      <t>ヘイネン</t>
    </rPh>
    <rPh sb="10" eb="11">
      <t>ネン</t>
    </rPh>
    <phoneticPr fontId="3"/>
  </si>
  <si>
    <t>令和元年
(2019年)</t>
    <rPh sb="0" eb="1">
      <t>レイ</t>
    </rPh>
    <rPh sb="1" eb="2">
      <t>ワ</t>
    </rPh>
    <rPh sb="2" eb="4">
      <t>ガンネン</t>
    </rPh>
    <rPh sb="4" eb="5">
      <t>ヘイネン</t>
    </rPh>
    <rPh sb="10" eb="11">
      <t>ネン</t>
    </rPh>
    <phoneticPr fontId="3"/>
  </si>
  <si>
    <t>平成30年
(2018年)</t>
    <rPh sb="0" eb="2">
      <t>ヘイセイ</t>
    </rPh>
    <rPh sb="4" eb="5">
      <t>ネン</t>
    </rPh>
    <rPh sb="11" eb="12">
      <t>ネン</t>
    </rPh>
    <phoneticPr fontId="3"/>
  </si>
  <si>
    <t>　市　別</t>
    <rPh sb="1" eb="2">
      <t>シ</t>
    </rPh>
    <rPh sb="3" eb="4">
      <t>ベツ</t>
    </rPh>
    <phoneticPr fontId="3"/>
  </si>
  <si>
    <t>(単位：人)</t>
    <rPh sb="1" eb="3">
      <t>タンイ</t>
    </rPh>
    <rPh sb="4" eb="5">
      <t>ニン</t>
    </rPh>
    <phoneticPr fontId="3"/>
  </si>
  <si>
    <t>２－１．兵庫県下各市の人口の推移（各年１０月１日現在）</t>
    <phoneticPr fontId="5"/>
  </si>
  <si>
    <t>　　　５）面積は、国土地理院全国都道府県市区町村別面積では、25.00㎢。</t>
    <rPh sb="5" eb="7">
      <t>メンセキ</t>
    </rPh>
    <rPh sb="9" eb="11">
      <t>コクド</t>
    </rPh>
    <rPh sb="11" eb="13">
      <t>チリ</t>
    </rPh>
    <rPh sb="13" eb="14">
      <t>イン</t>
    </rPh>
    <rPh sb="14" eb="16">
      <t>ゼンコク</t>
    </rPh>
    <rPh sb="16" eb="20">
      <t>トドウフケン</t>
    </rPh>
    <rPh sb="20" eb="22">
      <t>シク</t>
    </rPh>
    <rPh sb="22" eb="24">
      <t>チョウソン</t>
    </rPh>
    <rPh sb="24" eb="25">
      <t>ベツ</t>
    </rPh>
    <rPh sb="25" eb="27">
      <t>メンセキ</t>
    </rPh>
    <phoneticPr fontId="5"/>
  </si>
  <si>
    <t>　　　４）老年人口指数＝（６５歳以上人口）／（１５～６４歳人口）×１００</t>
    <rPh sb="5" eb="7">
      <t>ロウネン</t>
    </rPh>
    <rPh sb="7" eb="9">
      <t>ジンコウ</t>
    </rPh>
    <rPh sb="9" eb="11">
      <t>シスウ</t>
    </rPh>
    <rPh sb="15" eb="16">
      <t>サイ</t>
    </rPh>
    <rPh sb="16" eb="18">
      <t>イジョウ</t>
    </rPh>
    <rPh sb="18" eb="20">
      <t>ジンコウ</t>
    </rPh>
    <rPh sb="28" eb="29">
      <t>サイ</t>
    </rPh>
    <rPh sb="29" eb="31">
      <t>ジンコウ</t>
    </rPh>
    <phoneticPr fontId="5"/>
  </si>
  <si>
    <t>　　　２）国勢調査は１０月１日現在。    ３）生産年齢人口は、１５歳～６４歳人口。</t>
    <phoneticPr fontId="5"/>
  </si>
  <si>
    <t>〔注〕１）昭和１０年第４回国勢調査までは、旧伊丹町の数値である。昭和１５年に旧稲野村、</t>
    <rPh sb="5" eb="7">
      <t>ショウワ</t>
    </rPh>
    <rPh sb="9" eb="10">
      <t>ネン</t>
    </rPh>
    <rPh sb="10" eb="13">
      <t>ダイ４カイ</t>
    </rPh>
    <rPh sb="13" eb="15">
      <t>コクセイ</t>
    </rPh>
    <rPh sb="15" eb="17">
      <t>チョウサ</t>
    </rPh>
    <rPh sb="21" eb="22">
      <t>キュウ</t>
    </rPh>
    <rPh sb="22" eb="24">
      <t>イタミ</t>
    </rPh>
    <rPh sb="24" eb="25">
      <t>マチ</t>
    </rPh>
    <rPh sb="26" eb="28">
      <t>スウチ</t>
    </rPh>
    <phoneticPr fontId="5"/>
  </si>
  <si>
    <t xml:space="preserve"> 　 〃</t>
    <phoneticPr fontId="5"/>
  </si>
  <si>
    <t>12月</t>
  </si>
  <si>
    <t xml:space="preserve">  　〃</t>
    <phoneticPr fontId="5"/>
  </si>
  <si>
    <t>11月</t>
  </si>
  <si>
    <t>10月</t>
  </si>
  <si>
    <t>9月</t>
    <phoneticPr fontId="3"/>
  </si>
  <si>
    <t>8月</t>
    <phoneticPr fontId="3"/>
  </si>
  <si>
    <t>7月</t>
    <phoneticPr fontId="3"/>
  </si>
  <si>
    <t>6月</t>
    <phoneticPr fontId="3"/>
  </si>
  <si>
    <t>5月</t>
    <phoneticPr fontId="3"/>
  </si>
  <si>
    <t>　</t>
    <phoneticPr fontId="5"/>
  </si>
  <si>
    <t>4月</t>
    <phoneticPr fontId="3"/>
  </si>
  <si>
    <t>3月</t>
    <phoneticPr fontId="3"/>
  </si>
  <si>
    <t>2月</t>
    <phoneticPr fontId="3"/>
  </si>
  <si>
    <t>推計人口(各月1日)</t>
    <rPh sb="2" eb="4">
      <t>ジンコウ</t>
    </rPh>
    <rPh sb="5" eb="7">
      <t>カクツキ</t>
    </rPh>
    <phoneticPr fontId="5"/>
  </si>
  <si>
    <t>1月</t>
    <phoneticPr fontId="3"/>
  </si>
  <si>
    <t>令和5年</t>
    <rPh sb="0" eb="1">
      <t>レイ</t>
    </rPh>
    <rPh sb="1" eb="2">
      <t>ワ</t>
    </rPh>
    <rPh sb="3" eb="4">
      <t>ネン</t>
    </rPh>
    <phoneticPr fontId="5"/>
  </si>
  <si>
    <t>老年人口指数</t>
    <rPh sb="0" eb="2">
      <t>ロウネン</t>
    </rPh>
    <rPh sb="2" eb="4">
      <t>ジンコウ</t>
    </rPh>
    <rPh sb="4" eb="6">
      <t>シスウ</t>
    </rPh>
    <phoneticPr fontId="5"/>
  </si>
  <si>
    <t>65歳以上人口</t>
    <rPh sb="2" eb="3">
      <t>サイ</t>
    </rPh>
    <rPh sb="3" eb="5">
      <t>イジョウ</t>
    </rPh>
    <rPh sb="5" eb="7">
      <t>ジンコウ</t>
    </rPh>
    <phoneticPr fontId="5"/>
  </si>
  <si>
    <t>令和4年</t>
    <rPh sb="0" eb="1">
      <t>レイ</t>
    </rPh>
    <rPh sb="1" eb="2">
      <t>ワ</t>
    </rPh>
    <rPh sb="3" eb="4">
      <t>ネン</t>
    </rPh>
    <phoneticPr fontId="5"/>
  </si>
  <si>
    <t>推計人口(10.1)</t>
    <rPh sb="0" eb="2">
      <t>スイケイ</t>
    </rPh>
    <rPh sb="2" eb="4">
      <t>ジンコウ</t>
    </rPh>
    <phoneticPr fontId="5"/>
  </si>
  <si>
    <t>令和3年</t>
    <rPh sb="0" eb="2">
      <t>レイワ</t>
    </rPh>
    <rPh sb="3" eb="4">
      <t>ネン</t>
    </rPh>
    <phoneticPr fontId="5"/>
  </si>
  <si>
    <t>481人増加</t>
    <rPh sb="3" eb="4">
      <t>ニン</t>
    </rPh>
    <rPh sb="4" eb="6">
      <t>ゾウカ</t>
    </rPh>
    <phoneticPr fontId="3"/>
  </si>
  <si>
    <t>第21回国勢調査</t>
    <rPh sb="0" eb="1">
      <t>ダイ</t>
    </rPh>
    <rPh sb="3" eb="4">
      <t>カイ</t>
    </rPh>
    <rPh sb="4" eb="6">
      <t>コクセイ</t>
    </rPh>
    <rPh sb="6" eb="8">
      <t>チョウサ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</si>
  <si>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</si>
  <si>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令和元年</t>
    <rPh sb="0" eb="1">
      <t>レイ</t>
    </rPh>
    <rPh sb="1" eb="2">
      <t>ワ</t>
    </rPh>
    <rPh sb="2" eb="4">
      <t>ガンネン</t>
    </rPh>
    <phoneticPr fontId="5"/>
  </si>
  <si>
    <t>平成30年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</si>
  <si>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</si>
  <si>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</si>
  <si>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第20回国勢調査</t>
    <rPh sb="0" eb="1">
      <t>ダイ</t>
    </rPh>
    <rPh sb="3" eb="4">
      <t>カイ</t>
    </rPh>
    <rPh sb="4" eb="6">
      <t>コクセイ</t>
    </rPh>
    <rPh sb="6" eb="8">
      <t>チョウサ</t>
    </rPh>
    <phoneticPr fontId="5"/>
  </si>
  <si>
    <t>平成27年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</si>
  <si>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</si>
  <si>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平成25年</t>
    <rPh sb="0" eb="2">
      <t>ヘイセイ</t>
    </rPh>
    <rPh sb="4" eb="5">
      <t>ネン</t>
    </rPh>
    <phoneticPr fontId="5"/>
  </si>
  <si>
    <t>平成24年</t>
    <rPh sb="0" eb="2">
      <t>ヘイセイ</t>
    </rPh>
    <rPh sb="4" eb="5">
      <t>ネン</t>
    </rPh>
    <phoneticPr fontId="5"/>
  </si>
  <si>
    <t>平成23年</t>
    <rPh sb="0" eb="2">
      <t>ヘイセイ</t>
    </rPh>
    <rPh sb="4" eb="5">
      <t>ネン</t>
    </rPh>
    <phoneticPr fontId="5"/>
  </si>
  <si>
    <t>第19回国勢調査</t>
    <rPh sb="0" eb="1">
      <t>ダイ</t>
    </rPh>
    <rPh sb="3" eb="4">
      <t>カイ</t>
    </rPh>
    <rPh sb="4" eb="6">
      <t>コクセイ</t>
    </rPh>
    <rPh sb="6" eb="8">
      <t>チョウサ</t>
    </rPh>
    <phoneticPr fontId="5"/>
  </si>
  <si>
    <t>平成22年</t>
    <rPh sb="0" eb="2">
      <t>ヘイセイ</t>
    </rPh>
    <rPh sb="4" eb="5">
      <t>ネン</t>
    </rPh>
    <phoneticPr fontId="5"/>
  </si>
  <si>
    <t>推計人口(10.1)</t>
    <phoneticPr fontId="5"/>
  </si>
  <si>
    <t>平成21年</t>
    <rPh sb="0" eb="2">
      <t>ヘイセイ</t>
    </rPh>
    <rPh sb="4" eb="5">
      <t>ネン</t>
    </rPh>
    <phoneticPr fontId="5"/>
  </si>
  <si>
    <t>(人/ｋ㎡)</t>
    <phoneticPr fontId="5"/>
  </si>
  <si>
    <t xml:space="preserve"> 女</t>
  </si>
  <si>
    <t>男</t>
  </si>
  <si>
    <t>総 　数</t>
  </si>
  <si>
    <t xml:space="preserve">      </t>
  </si>
  <si>
    <t>(ｋ㎡)</t>
    <phoneticPr fontId="5"/>
  </si>
  <si>
    <t>摘　　要</t>
  </si>
  <si>
    <t>　　　　　　　(人)</t>
    <phoneticPr fontId="5"/>
  </si>
  <si>
    <t>世帯数</t>
  </si>
  <si>
    <t>面 積</t>
    <phoneticPr fontId="5"/>
  </si>
  <si>
    <t>年　月</t>
  </si>
  <si>
    <t xml:space="preserve">           </t>
  </si>
  <si>
    <t xml:space="preserve">人口
密度 </t>
    <phoneticPr fontId="5"/>
  </si>
  <si>
    <t>老年人口
指数</t>
    <rPh sb="0" eb="2">
      <t>ロウネン</t>
    </rPh>
    <rPh sb="2" eb="4">
      <t>ジンコウ</t>
    </rPh>
    <phoneticPr fontId="5"/>
  </si>
  <si>
    <t>生産年齢
人口</t>
    <rPh sb="0" eb="2">
      <t>セイサン</t>
    </rPh>
    <rPh sb="2" eb="4">
      <t>ネンレイ</t>
    </rPh>
    <phoneticPr fontId="5"/>
  </si>
  <si>
    <t>人   　 口</t>
    <phoneticPr fontId="5"/>
  </si>
  <si>
    <t>平成20年</t>
    <rPh sb="0" eb="2">
      <t>ヘイセイ</t>
    </rPh>
    <rPh sb="4" eb="5">
      <t>ネン</t>
    </rPh>
    <phoneticPr fontId="5"/>
  </si>
  <si>
    <t>平成19年</t>
    <rPh sb="0" eb="2">
      <t>ヘイセイ</t>
    </rPh>
    <rPh sb="4" eb="5">
      <t>ネン</t>
    </rPh>
    <phoneticPr fontId="5"/>
  </si>
  <si>
    <t>平成18年</t>
    <rPh sb="0" eb="2">
      <t>ヘイセイ</t>
    </rPh>
    <rPh sb="4" eb="5">
      <t>ネン</t>
    </rPh>
    <phoneticPr fontId="5"/>
  </si>
  <si>
    <t>第18回国勢調査</t>
    <rPh sb="0" eb="1">
      <t>ダイ</t>
    </rPh>
    <rPh sb="3" eb="4">
      <t>カイ</t>
    </rPh>
    <rPh sb="4" eb="6">
      <t>コクセイ</t>
    </rPh>
    <rPh sb="6" eb="8">
      <t>チョウサ</t>
    </rPh>
    <phoneticPr fontId="5"/>
  </si>
  <si>
    <t>平成17年</t>
    <rPh sb="0" eb="2">
      <t>ヘイセイ</t>
    </rPh>
    <rPh sb="4" eb="5">
      <t>ネン</t>
    </rPh>
    <phoneticPr fontId="5"/>
  </si>
  <si>
    <t>平成16年</t>
    <rPh sb="0" eb="2">
      <t>ヘイセイ</t>
    </rPh>
    <rPh sb="4" eb="5">
      <t>ネン</t>
    </rPh>
    <phoneticPr fontId="5"/>
  </si>
  <si>
    <t>平成15年</t>
    <rPh sb="0" eb="2">
      <t>ヘイセイ</t>
    </rPh>
    <rPh sb="4" eb="5">
      <t>ネン</t>
    </rPh>
    <phoneticPr fontId="5"/>
  </si>
  <si>
    <t>平成14年</t>
    <rPh sb="0" eb="2">
      <t>ヘイセイ</t>
    </rPh>
    <rPh sb="4" eb="5">
      <t>ネン</t>
    </rPh>
    <phoneticPr fontId="5"/>
  </si>
  <si>
    <t>推計人口(10.1)</t>
    <rPh sb="2" eb="4">
      <t>ジンコウ</t>
    </rPh>
    <phoneticPr fontId="5"/>
  </si>
  <si>
    <t>平成13年</t>
    <rPh sb="0" eb="2">
      <t>ヘイセイ</t>
    </rPh>
    <rPh sb="4" eb="5">
      <t>ネン</t>
    </rPh>
    <phoneticPr fontId="5"/>
  </si>
  <si>
    <t>第17回国勢調査</t>
    <phoneticPr fontId="5"/>
  </si>
  <si>
    <t>平成12年</t>
    <rPh sb="0" eb="2">
      <t>ヘイセイ</t>
    </rPh>
    <rPh sb="4" eb="5">
      <t>ネン</t>
    </rPh>
    <phoneticPr fontId="5"/>
  </si>
  <si>
    <t>平成11年</t>
    <rPh sb="0" eb="2">
      <t>ヘイセイ</t>
    </rPh>
    <rPh sb="4" eb="5">
      <t>ネン</t>
    </rPh>
    <phoneticPr fontId="5"/>
  </si>
  <si>
    <t>平成10年</t>
    <rPh sb="0" eb="2">
      <t>ヘイセイ</t>
    </rPh>
    <rPh sb="4" eb="5">
      <t>ネン</t>
    </rPh>
    <phoneticPr fontId="5"/>
  </si>
  <si>
    <t>平成9年</t>
    <rPh sb="0" eb="2">
      <t>ヘイセイ</t>
    </rPh>
    <rPh sb="3" eb="4">
      <t>ネン</t>
    </rPh>
    <phoneticPr fontId="5"/>
  </si>
  <si>
    <t>平成8年</t>
    <rPh sb="0" eb="2">
      <t>ヘイセイ</t>
    </rPh>
    <rPh sb="3" eb="4">
      <t>ネン</t>
    </rPh>
    <phoneticPr fontId="5"/>
  </si>
  <si>
    <t>第16回国勢調査</t>
    <phoneticPr fontId="5"/>
  </si>
  <si>
    <t>平成7年</t>
    <rPh sb="0" eb="2">
      <t>ヘイセイ</t>
    </rPh>
    <rPh sb="3" eb="4">
      <t>ネン</t>
    </rPh>
    <phoneticPr fontId="5"/>
  </si>
  <si>
    <t>第15回国勢調査</t>
    <phoneticPr fontId="5"/>
  </si>
  <si>
    <t>平成2年</t>
    <rPh sb="0" eb="2">
      <t>ヘイセイ</t>
    </rPh>
    <rPh sb="3" eb="4">
      <t>ネン</t>
    </rPh>
    <phoneticPr fontId="5"/>
  </si>
  <si>
    <t>第14回   〃</t>
    <phoneticPr fontId="5"/>
  </si>
  <si>
    <t>昭和60年</t>
    <rPh sb="0" eb="2">
      <t>ショウワ</t>
    </rPh>
    <rPh sb="4" eb="5">
      <t>ネン</t>
    </rPh>
    <phoneticPr fontId="5"/>
  </si>
  <si>
    <t>第13回   〃</t>
    <rPh sb="3" eb="4">
      <t>カイ</t>
    </rPh>
    <phoneticPr fontId="5"/>
  </si>
  <si>
    <t>昭和55年</t>
    <rPh sb="0" eb="2">
      <t>ショウワ</t>
    </rPh>
    <rPh sb="4" eb="5">
      <t>ネン</t>
    </rPh>
    <phoneticPr fontId="5"/>
  </si>
  <si>
    <t>第12回   〃</t>
    <rPh sb="3" eb="4">
      <t>カイ</t>
    </rPh>
    <phoneticPr fontId="5"/>
  </si>
  <si>
    <t>昭和50年</t>
    <rPh sb="0" eb="2">
      <t>ショウワ</t>
    </rPh>
    <rPh sb="4" eb="5">
      <t>ネン</t>
    </rPh>
    <phoneticPr fontId="5"/>
  </si>
  <si>
    <t>第11回   〃</t>
    <phoneticPr fontId="5"/>
  </si>
  <si>
    <t>昭和45年</t>
    <rPh sb="0" eb="2">
      <t>ショウワ</t>
    </rPh>
    <rPh sb="4" eb="5">
      <t>ネン</t>
    </rPh>
    <phoneticPr fontId="5"/>
  </si>
  <si>
    <t>第10回   〃</t>
    <phoneticPr fontId="5"/>
  </si>
  <si>
    <t>昭和40年</t>
    <rPh sb="0" eb="2">
      <t>ショウワ</t>
    </rPh>
    <rPh sb="4" eb="5">
      <t>ネン</t>
    </rPh>
    <phoneticPr fontId="5"/>
  </si>
  <si>
    <t>第9回   〃</t>
    <phoneticPr fontId="5"/>
  </si>
  <si>
    <t>昭和35年</t>
    <rPh sb="0" eb="2">
      <t>ショウワ</t>
    </rPh>
    <rPh sb="4" eb="5">
      <t>ネン</t>
    </rPh>
    <phoneticPr fontId="5"/>
  </si>
  <si>
    <t>第8回   〃</t>
    <phoneticPr fontId="5"/>
  </si>
  <si>
    <t>昭和30年</t>
    <rPh sb="0" eb="2">
      <t>ショウワ</t>
    </rPh>
    <rPh sb="4" eb="5">
      <t>ネン</t>
    </rPh>
    <phoneticPr fontId="5"/>
  </si>
  <si>
    <t>第7回   〃</t>
    <phoneticPr fontId="5"/>
  </si>
  <si>
    <t>昭和25年</t>
    <rPh sb="0" eb="2">
      <t>ショウワ</t>
    </rPh>
    <rPh sb="4" eb="5">
      <t>ネン</t>
    </rPh>
    <phoneticPr fontId="5"/>
  </si>
  <si>
    <t>第6回国勢調査</t>
    <phoneticPr fontId="5"/>
  </si>
  <si>
    <t>昭和22年</t>
    <rPh sb="0" eb="2">
      <t>ショウワ</t>
    </rPh>
    <rPh sb="4" eb="5">
      <t>ネン</t>
    </rPh>
    <phoneticPr fontId="5"/>
  </si>
  <si>
    <t>第2回人口調査</t>
    <phoneticPr fontId="5"/>
  </si>
  <si>
    <t>昭和20年</t>
    <rPh sb="0" eb="2">
      <t>ショウワ</t>
    </rPh>
    <rPh sb="4" eb="5">
      <t>ネン</t>
    </rPh>
    <phoneticPr fontId="5"/>
  </si>
  <si>
    <t>市制施行(11.10)</t>
  </si>
  <si>
    <t>昭和15年</t>
    <rPh sb="4" eb="5">
      <t>ネン</t>
    </rPh>
    <phoneticPr fontId="5"/>
  </si>
  <si>
    <t>第5回   〃</t>
    <phoneticPr fontId="5"/>
  </si>
  <si>
    <t>昭和15年</t>
    <rPh sb="0" eb="2">
      <t>ショウワ</t>
    </rPh>
    <rPh sb="4" eb="5">
      <t>ネン</t>
    </rPh>
    <phoneticPr fontId="5"/>
  </si>
  <si>
    <t>第4回   〃</t>
    <phoneticPr fontId="5"/>
  </si>
  <si>
    <t>昭和10年</t>
    <rPh sb="0" eb="2">
      <t>ショウワ</t>
    </rPh>
    <rPh sb="4" eb="5">
      <t>ネン</t>
    </rPh>
    <phoneticPr fontId="5"/>
  </si>
  <si>
    <t>第3回   〃</t>
    <phoneticPr fontId="5"/>
  </si>
  <si>
    <t>第2回   〃</t>
    <phoneticPr fontId="5"/>
  </si>
  <si>
    <t>第1回国勢調査</t>
    <phoneticPr fontId="5"/>
  </si>
  <si>
    <t>(人/㎢)</t>
    <phoneticPr fontId="5"/>
  </si>
  <si>
    <t xml:space="preserve">  ＝100</t>
    <phoneticPr fontId="5"/>
  </si>
  <si>
    <t>(㎢)</t>
    <phoneticPr fontId="5"/>
  </si>
  <si>
    <t>人口指数</t>
    <phoneticPr fontId="5"/>
  </si>
  <si>
    <t>２－２．伊丹市の人口等の推移</t>
    <phoneticPr fontId="5"/>
  </si>
  <si>
    <t>下河原</t>
  </si>
  <si>
    <t>若菱町</t>
  </si>
  <si>
    <t>清水</t>
  </si>
  <si>
    <t>山田</t>
  </si>
  <si>
    <t>桜ケ丘</t>
  </si>
  <si>
    <t>森本</t>
  </si>
  <si>
    <t>御願塚</t>
  </si>
  <si>
    <t>宮ノ前</t>
  </si>
  <si>
    <t>昆陽南</t>
  </si>
  <si>
    <t>南本町</t>
  </si>
  <si>
    <t>昆陽東</t>
  </si>
  <si>
    <t>南野北</t>
  </si>
  <si>
    <t>昆陽北</t>
  </si>
  <si>
    <t>南野</t>
  </si>
  <si>
    <t>昆陽泉町</t>
  </si>
  <si>
    <t>南町</t>
  </si>
  <si>
    <t>昆陽池</t>
  </si>
  <si>
    <t>南鈴原</t>
  </si>
  <si>
    <t>昆陽</t>
  </si>
  <si>
    <t>緑ケ丘</t>
  </si>
  <si>
    <t>鴻池</t>
  </si>
  <si>
    <t>瑞穂町</t>
  </si>
  <si>
    <t>桑津</t>
  </si>
  <si>
    <t>瑞原</t>
  </si>
  <si>
    <t>車塚</t>
  </si>
  <si>
    <t>瑞ケ丘</t>
  </si>
  <si>
    <t>口酒井</t>
  </si>
  <si>
    <t>美鈴町</t>
  </si>
  <si>
    <t>行基町</t>
  </si>
  <si>
    <t>松ケ丘</t>
  </si>
  <si>
    <t>北本町</t>
  </si>
  <si>
    <t>堀池</t>
  </si>
  <si>
    <t>北野</t>
  </si>
  <si>
    <t>船原</t>
  </si>
  <si>
    <t>北園</t>
  </si>
  <si>
    <t>藤ノ木</t>
  </si>
  <si>
    <t>北河原</t>
  </si>
  <si>
    <t>広畑</t>
  </si>
  <si>
    <t>北伊丹</t>
  </si>
  <si>
    <t>平松</t>
  </si>
  <si>
    <t>春日丘</t>
  </si>
  <si>
    <t>東野</t>
  </si>
  <si>
    <t>柏木町</t>
  </si>
  <si>
    <t>東有岡</t>
  </si>
  <si>
    <t>奥畑</t>
  </si>
  <si>
    <t>野間北</t>
  </si>
  <si>
    <t>荻野西</t>
  </si>
  <si>
    <t>野間</t>
  </si>
  <si>
    <t>荻野</t>
  </si>
  <si>
    <t>西野</t>
  </si>
  <si>
    <t>大野</t>
  </si>
  <si>
    <t>西台</t>
  </si>
  <si>
    <t>大鹿</t>
  </si>
  <si>
    <t>中野東</t>
  </si>
  <si>
    <t>梅ノ木</t>
  </si>
  <si>
    <t>中野西</t>
  </si>
  <si>
    <t>岩屋</t>
  </si>
  <si>
    <t>中野北</t>
  </si>
  <si>
    <t>鋳物師</t>
  </si>
  <si>
    <t>寺本東</t>
  </si>
  <si>
    <t>稲野町</t>
  </si>
  <si>
    <t>寺本</t>
  </si>
  <si>
    <t>伊丹</t>
  </si>
  <si>
    <t>中央</t>
  </si>
  <si>
    <t>池尻</t>
  </si>
  <si>
    <t>高台</t>
  </si>
  <si>
    <t>安堂寺町</t>
  </si>
  <si>
    <t>千僧</t>
  </si>
  <si>
    <t>荒牧南</t>
  </si>
  <si>
    <t>鈴原町</t>
  </si>
  <si>
    <t>荒牧</t>
  </si>
  <si>
    <t>全 市 合 計</t>
  </si>
  <si>
    <t>人</t>
  </si>
  <si>
    <t>女</t>
  </si>
  <si>
    <t>計</t>
  </si>
  <si>
    <t>人　口</t>
  </si>
  <si>
    <t>町・大字名</t>
  </si>
  <si>
    <t>平 均 年 齢</t>
  </si>
  <si>
    <t xml:space="preserve"> 70 歳</t>
    <phoneticPr fontId="18"/>
  </si>
  <si>
    <t>75 歳以上</t>
    <phoneticPr fontId="18"/>
  </si>
  <si>
    <t xml:space="preserve"> 69 歳</t>
    <phoneticPr fontId="18"/>
  </si>
  <si>
    <t>65 歳以上</t>
    <phoneticPr fontId="18"/>
  </si>
  <si>
    <t xml:space="preserve"> 68 歳</t>
    <phoneticPr fontId="18"/>
  </si>
  <si>
    <t>15～64 歳</t>
    <phoneticPr fontId="18"/>
  </si>
  <si>
    <t xml:space="preserve"> 67 歳</t>
    <phoneticPr fontId="18"/>
  </si>
  <si>
    <t>15 歳未満</t>
    <phoneticPr fontId="18"/>
  </si>
  <si>
    <t xml:space="preserve"> 66 歳</t>
    <phoneticPr fontId="18"/>
  </si>
  <si>
    <t xml:space="preserve"> 年齢別割合(%)</t>
  </si>
  <si>
    <t xml:space="preserve"> 65 歳</t>
    <phoneticPr fontId="18"/>
  </si>
  <si>
    <t xml:space="preserve"> 64 歳</t>
    <phoneticPr fontId="18"/>
  </si>
  <si>
    <t xml:space="preserve"> 63 歳</t>
    <phoneticPr fontId="18"/>
  </si>
  <si>
    <t xml:space="preserve"> 62 歳</t>
    <phoneticPr fontId="18"/>
  </si>
  <si>
    <t xml:space="preserve"> 61 歳</t>
    <phoneticPr fontId="18"/>
  </si>
  <si>
    <t xml:space="preserve"> (再掲)</t>
  </si>
  <si>
    <t xml:space="preserve"> 60 歳</t>
    <phoneticPr fontId="18"/>
  </si>
  <si>
    <t xml:space="preserve"> 59 歳</t>
    <phoneticPr fontId="18"/>
  </si>
  <si>
    <t xml:space="preserve"> 58 歳</t>
    <phoneticPr fontId="18"/>
  </si>
  <si>
    <t xml:space="preserve"> 57 歳</t>
    <phoneticPr fontId="18"/>
  </si>
  <si>
    <t xml:space="preserve">95 ～ 99 歳 </t>
    <phoneticPr fontId="18"/>
  </si>
  <si>
    <t xml:space="preserve"> 56 歳</t>
    <phoneticPr fontId="18"/>
  </si>
  <si>
    <t xml:space="preserve"> 90 ～ 94 歳 </t>
    <phoneticPr fontId="18"/>
  </si>
  <si>
    <t xml:space="preserve"> 55 歳</t>
    <phoneticPr fontId="18"/>
  </si>
  <si>
    <t xml:space="preserve"> 85 ～ 89 歳 </t>
    <phoneticPr fontId="18"/>
  </si>
  <si>
    <t xml:space="preserve"> 54 歳</t>
    <phoneticPr fontId="18"/>
  </si>
  <si>
    <t xml:space="preserve"> 80 ～ 84 歳 </t>
    <phoneticPr fontId="18"/>
  </si>
  <si>
    <t xml:space="preserve"> 53 歳</t>
    <phoneticPr fontId="18"/>
  </si>
  <si>
    <t xml:space="preserve"> 75 ～ 79 歳 </t>
    <phoneticPr fontId="18"/>
  </si>
  <si>
    <t xml:space="preserve"> 52 歳</t>
    <phoneticPr fontId="18"/>
  </si>
  <si>
    <t xml:space="preserve"> 70 ～ 74 歳 </t>
    <phoneticPr fontId="18"/>
  </si>
  <si>
    <t xml:space="preserve"> 51 歳</t>
    <phoneticPr fontId="18"/>
  </si>
  <si>
    <t xml:space="preserve"> 65 ～ 69 歳 </t>
    <phoneticPr fontId="18"/>
  </si>
  <si>
    <t xml:space="preserve"> 50 歳</t>
    <phoneticPr fontId="18"/>
  </si>
  <si>
    <t xml:space="preserve"> 60 ～ 64 歳 </t>
    <phoneticPr fontId="18"/>
  </si>
  <si>
    <t xml:space="preserve"> 49 歳</t>
    <phoneticPr fontId="18"/>
  </si>
  <si>
    <t>55 ～ 59 歳</t>
    <phoneticPr fontId="18"/>
  </si>
  <si>
    <t xml:space="preserve"> 48 歳</t>
    <phoneticPr fontId="18"/>
  </si>
  <si>
    <t xml:space="preserve"> 50 ～ 54 歳 </t>
    <phoneticPr fontId="18"/>
  </si>
  <si>
    <t xml:space="preserve"> 47 歳</t>
    <phoneticPr fontId="18"/>
  </si>
  <si>
    <t xml:space="preserve"> 45 ～ 49 歳 </t>
    <phoneticPr fontId="18"/>
  </si>
  <si>
    <t xml:space="preserve"> 46 歳</t>
    <phoneticPr fontId="18"/>
  </si>
  <si>
    <t xml:space="preserve"> 40 ～ 44 歳 </t>
    <phoneticPr fontId="18"/>
  </si>
  <si>
    <t xml:space="preserve"> 45 歳</t>
    <phoneticPr fontId="18"/>
  </si>
  <si>
    <t xml:space="preserve"> 35 ～ 39 歳 </t>
    <phoneticPr fontId="18"/>
  </si>
  <si>
    <t xml:space="preserve"> 44 歳</t>
    <phoneticPr fontId="18"/>
  </si>
  <si>
    <t xml:space="preserve"> 30 ～ 34 歳 </t>
    <phoneticPr fontId="18"/>
  </si>
  <si>
    <t xml:space="preserve"> 43 歳</t>
    <phoneticPr fontId="18"/>
  </si>
  <si>
    <t xml:space="preserve"> 25 ～ 29 歳 </t>
    <phoneticPr fontId="18"/>
  </si>
  <si>
    <t xml:space="preserve"> 42 歳</t>
    <phoneticPr fontId="18"/>
  </si>
  <si>
    <t xml:space="preserve"> 20 ～ 24 歳 </t>
    <phoneticPr fontId="18"/>
  </si>
  <si>
    <t xml:space="preserve"> 41 歳</t>
    <phoneticPr fontId="18"/>
  </si>
  <si>
    <t xml:space="preserve"> 15 ～ 19 歳 </t>
    <phoneticPr fontId="18"/>
  </si>
  <si>
    <t xml:space="preserve"> 40 歳</t>
    <phoneticPr fontId="18"/>
  </si>
  <si>
    <t xml:space="preserve"> 10 ～ 14 歳 </t>
    <phoneticPr fontId="18"/>
  </si>
  <si>
    <t xml:space="preserve"> 39 歳</t>
    <phoneticPr fontId="18"/>
  </si>
  <si>
    <t>5 ～ 9 歳</t>
    <phoneticPr fontId="18"/>
  </si>
  <si>
    <t xml:space="preserve"> 38 歳</t>
    <phoneticPr fontId="18"/>
  </si>
  <si>
    <t>0 ～ 4 歳</t>
    <phoneticPr fontId="18"/>
  </si>
  <si>
    <t xml:space="preserve"> 37 歳</t>
    <phoneticPr fontId="18"/>
  </si>
  <si>
    <t>(5 歳区分）</t>
    <phoneticPr fontId="18"/>
  </si>
  <si>
    <t xml:space="preserve"> 36 歳</t>
    <phoneticPr fontId="18"/>
  </si>
  <si>
    <t xml:space="preserve"> 35 歳</t>
    <phoneticPr fontId="18"/>
  </si>
  <si>
    <t xml:space="preserve"> 34 歳</t>
    <phoneticPr fontId="18"/>
  </si>
  <si>
    <t xml:space="preserve"> 33 歳</t>
    <phoneticPr fontId="18"/>
  </si>
  <si>
    <t xml:space="preserve"> 32 歳</t>
    <phoneticPr fontId="18"/>
  </si>
  <si>
    <t xml:space="preserve"> 31 歳</t>
    <phoneticPr fontId="18"/>
  </si>
  <si>
    <t xml:space="preserve"> 100 歳以上</t>
    <phoneticPr fontId="18"/>
  </si>
  <si>
    <t xml:space="preserve"> 30 歳</t>
    <phoneticPr fontId="18"/>
  </si>
  <si>
    <t xml:space="preserve"> 29 歳</t>
    <phoneticPr fontId="18"/>
  </si>
  <si>
    <t>99 歳</t>
    <phoneticPr fontId="18"/>
  </si>
  <si>
    <t xml:space="preserve"> 28 歳</t>
    <phoneticPr fontId="18"/>
  </si>
  <si>
    <t>98 歳</t>
    <phoneticPr fontId="18"/>
  </si>
  <si>
    <t xml:space="preserve"> 27 歳</t>
    <phoneticPr fontId="18"/>
  </si>
  <si>
    <t>97 歳</t>
    <phoneticPr fontId="18"/>
  </si>
  <si>
    <t xml:space="preserve"> 26 歳</t>
    <phoneticPr fontId="18"/>
  </si>
  <si>
    <t>96 歳</t>
    <phoneticPr fontId="18"/>
  </si>
  <si>
    <t xml:space="preserve"> 25 歳</t>
    <phoneticPr fontId="18"/>
  </si>
  <si>
    <t>95 歳</t>
    <phoneticPr fontId="18"/>
  </si>
  <si>
    <t xml:space="preserve"> 24 歳</t>
    <phoneticPr fontId="18"/>
  </si>
  <si>
    <t>94 歳</t>
    <phoneticPr fontId="18"/>
  </si>
  <si>
    <t xml:space="preserve"> 23 歳</t>
    <phoneticPr fontId="18"/>
  </si>
  <si>
    <t>93 歳</t>
    <phoneticPr fontId="18"/>
  </si>
  <si>
    <t xml:space="preserve"> 22 歳</t>
    <phoneticPr fontId="18"/>
  </si>
  <si>
    <t>92 歳</t>
    <phoneticPr fontId="18"/>
  </si>
  <si>
    <t xml:space="preserve"> 21 歳</t>
    <phoneticPr fontId="18"/>
  </si>
  <si>
    <t>91 歳</t>
    <phoneticPr fontId="18"/>
  </si>
  <si>
    <t xml:space="preserve"> 20 歳</t>
    <phoneticPr fontId="18"/>
  </si>
  <si>
    <t>90 歳</t>
    <phoneticPr fontId="18"/>
  </si>
  <si>
    <t xml:space="preserve"> 19 歳</t>
    <phoneticPr fontId="18"/>
  </si>
  <si>
    <t>89 歳</t>
    <phoneticPr fontId="18"/>
  </si>
  <si>
    <t xml:space="preserve"> 18 歳</t>
    <phoneticPr fontId="18"/>
  </si>
  <si>
    <t>88 歳</t>
    <phoneticPr fontId="18"/>
  </si>
  <si>
    <t xml:space="preserve"> 17 歳</t>
    <phoneticPr fontId="18"/>
  </si>
  <si>
    <t>87 歳</t>
    <phoneticPr fontId="18"/>
  </si>
  <si>
    <t xml:space="preserve"> 16 歳</t>
    <phoneticPr fontId="18"/>
  </si>
  <si>
    <t>86 歳</t>
    <phoneticPr fontId="18"/>
  </si>
  <si>
    <t xml:space="preserve"> 15 歳</t>
    <phoneticPr fontId="18"/>
  </si>
  <si>
    <t>85 歳</t>
    <phoneticPr fontId="18"/>
  </si>
  <si>
    <t xml:space="preserve"> 14 歳</t>
    <phoneticPr fontId="18"/>
  </si>
  <si>
    <t>84 歳</t>
    <phoneticPr fontId="18"/>
  </si>
  <si>
    <t xml:space="preserve"> 13 歳</t>
    <phoneticPr fontId="18"/>
  </si>
  <si>
    <t>83 歳</t>
    <phoneticPr fontId="18"/>
  </si>
  <si>
    <t xml:space="preserve"> 12 歳</t>
    <phoneticPr fontId="18"/>
  </si>
  <si>
    <t>82 歳</t>
    <phoneticPr fontId="18"/>
  </si>
  <si>
    <t xml:space="preserve"> 11 歳</t>
    <phoneticPr fontId="18"/>
  </si>
  <si>
    <t>81 歳</t>
    <phoneticPr fontId="18"/>
  </si>
  <si>
    <t xml:space="preserve"> 10 歳</t>
    <phoneticPr fontId="18"/>
  </si>
  <si>
    <t>80 歳</t>
    <phoneticPr fontId="18"/>
  </si>
  <si>
    <t>9 歳</t>
    <phoneticPr fontId="18"/>
  </si>
  <si>
    <t>79 歳</t>
    <phoneticPr fontId="18"/>
  </si>
  <si>
    <t>8 歳</t>
    <phoneticPr fontId="18"/>
  </si>
  <si>
    <t>78 歳</t>
    <phoneticPr fontId="18"/>
  </si>
  <si>
    <t>7 歳</t>
    <phoneticPr fontId="18"/>
  </si>
  <si>
    <t>77 歳</t>
    <phoneticPr fontId="18"/>
  </si>
  <si>
    <t>6 歳</t>
    <phoneticPr fontId="18"/>
  </si>
  <si>
    <t>76 歳</t>
    <phoneticPr fontId="18"/>
  </si>
  <si>
    <t>5 歳</t>
    <phoneticPr fontId="18"/>
  </si>
  <si>
    <t>75 歳</t>
    <phoneticPr fontId="18"/>
  </si>
  <si>
    <t>4 歳</t>
    <phoneticPr fontId="18"/>
  </si>
  <si>
    <t>74 歳</t>
    <phoneticPr fontId="18"/>
  </si>
  <si>
    <t>3 歳</t>
    <phoneticPr fontId="18"/>
  </si>
  <si>
    <t>73 歳</t>
    <phoneticPr fontId="18"/>
  </si>
  <si>
    <t>2 歳</t>
    <phoneticPr fontId="18"/>
  </si>
  <si>
    <t>72 歳</t>
    <phoneticPr fontId="18"/>
  </si>
  <si>
    <t>1 歳</t>
    <phoneticPr fontId="18"/>
  </si>
  <si>
    <t>71 歳</t>
    <phoneticPr fontId="18"/>
  </si>
  <si>
    <t>0 歳</t>
    <phoneticPr fontId="18"/>
  </si>
  <si>
    <t>総   数</t>
  </si>
  <si>
    <t>総  数</t>
  </si>
  <si>
    <t>年   齢</t>
    <phoneticPr fontId="18"/>
  </si>
  <si>
    <t xml:space="preserve"> （単位：人）</t>
    <phoneticPr fontId="18"/>
  </si>
  <si>
    <t>　　　　　その他の事由等）を含む。</t>
    <phoneticPr fontId="5"/>
  </si>
  <si>
    <t>　　　５）△は減。</t>
    <phoneticPr fontId="5"/>
  </si>
  <si>
    <t>　  　４）社会増加率も上に準じる。</t>
    <phoneticPr fontId="5"/>
  </si>
  <si>
    <t>　　  ３）月間自然増減率＝(月の自然増減×年間の日数÷月の日数) ÷ 当月末の人口×１，０００</t>
    <rPh sb="22" eb="24">
      <t>ネンカン</t>
    </rPh>
    <rPh sb="25" eb="27">
      <t>ニッスウ</t>
    </rPh>
    <rPh sb="36" eb="39">
      <t>トウゲツマツ</t>
    </rPh>
    <phoneticPr fontId="5"/>
  </si>
  <si>
    <t>　　　２）年間自然増減率 ＝ 自然増減 ÷ 当年末人口 × １，０００</t>
    <rPh sb="22" eb="23">
      <t>トウ</t>
    </rPh>
    <rPh sb="23" eb="25">
      <t>ネンマツ</t>
    </rPh>
    <phoneticPr fontId="5"/>
  </si>
  <si>
    <t>〔注〕１）住民基本台帳法及び外国人登録法による届出数で集計。</t>
    <rPh sb="12" eb="13">
      <t>オヨ</t>
    </rPh>
    <phoneticPr fontId="5"/>
  </si>
  <si>
    <t>資料：人口移動報告</t>
    <phoneticPr fontId="5"/>
  </si>
  <si>
    <t xml:space="preserve">12月 </t>
    <phoneticPr fontId="5"/>
  </si>
  <si>
    <t xml:space="preserve">11月 </t>
    <phoneticPr fontId="5"/>
  </si>
  <si>
    <t xml:space="preserve">10月 </t>
    <phoneticPr fontId="5"/>
  </si>
  <si>
    <t xml:space="preserve">9 月 </t>
    <phoneticPr fontId="5"/>
  </si>
  <si>
    <t xml:space="preserve">8 月 </t>
    <phoneticPr fontId="5"/>
  </si>
  <si>
    <t xml:space="preserve">7 月 </t>
    <phoneticPr fontId="5"/>
  </si>
  <si>
    <t xml:space="preserve">6 月 </t>
    <phoneticPr fontId="5"/>
  </si>
  <si>
    <t xml:space="preserve">5 月 </t>
    <rPh sb="2" eb="3">
      <t>ツキ</t>
    </rPh>
    <phoneticPr fontId="5"/>
  </si>
  <si>
    <t xml:space="preserve">4 月 </t>
    <phoneticPr fontId="5"/>
  </si>
  <si>
    <t xml:space="preserve">3 月 </t>
    <phoneticPr fontId="5"/>
  </si>
  <si>
    <t xml:space="preserve">2 月 </t>
    <phoneticPr fontId="5"/>
  </si>
  <si>
    <t xml:space="preserve">1 月 </t>
    <phoneticPr fontId="5"/>
  </si>
  <si>
    <t>年</t>
  </si>
  <si>
    <t>令和</t>
    <rPh sb="0" eb="1">
      <t>レイ</t>
    </rPh>
    <rPh sb="1" eb="2">
      <t>ワ</t>
    </rPh>
    <phoneticPr fontId="5"/>
  </si>
  <si>
    <t xml:space="preserve">12 月 </t>
    <phoneticPr fontId="5"/>
  </si>
  <si>
    <t xml:space="preserve">11 月 </t>
    <phoneticPr fontId="5"/>
  </si>
  <si>
    <t xml:space="preserve">10 月 </t>
    <phoneticPr fontId="5"/>
  </si>
  <si>
    <t>平成</t>
  </si>
  <si>
    <t>社会
増減率</t>
    <phoneticPr fontId="5"/>
  </si>
  <si>
    <t>自然
増減率</t>
    <phoneticPr fontId="5"/>
  </si>
  <si>
    <t>社会増減</t>
  </si>
  <si>
    <t>転出数</t>
  </si>
  <si>
    <t>転入数</t>
  </si>
  <si>
    <t>自然増減</t>
  </si>
  <si>
    <t>死亡数</t>
  </si>
  <si>
    <t>出生数</t>
  </si>
  <si>
    <t>人 口 増 減 率 (‰)</t>
  </si>
  <si>
    <t>社   会   動   態</t>
  </si>
  <si>
    <t>自   然   動   態</t>
  </si>
  <si>
    <t>年  月</t>
    <phoneticPr fontId="5"/>
  </si>
  <si>
    <t>　　（単位：人）</t>
  </si>
  <si>
    <t>２－５．年次別人口動態</t>
    <phoneticPr fontId="5"/>
  </si>
  <si>
    <t>　　　２）外国籍の住民基本台帳法第３０条の４７届出(在留資格の取得による住所登録）を含む
　　　　　ため、２－１０表とは一致しない。</t>
    <phoneticPr fontId="18"/>
  </si>
  <si>
    <t>〔注〕１）住民基本台帳法による届出数。</t>
    <phoneticPr fontId="5"/>
  </si>
  <si>
    <t>資料：市民自治部市民サービス室 市民課</t>
    <rPh sb="8" eb="10">
      <t>シミン</t>
    </rPh>
    <rPh sb="14" eb="15">
      <t>シツ</t>
    </rPh>
    <phoneticPr fontId="5"/>
  </si>
  <si>
    <t>月</t>
  </si>
  <si>
    <t>9</t>
    <phoneticPr fontId="5"/>
  </si>
  <si>
    <t>8</t>
    <phoneticPr fontId="5"/>
  </si>
  <si>
    <t>7</t>
    <phoneticPr fontId="5"/>
  </si>
  <si>
    <t>6</t>
    <phoneticPr fontId="5"/>
  </si>
  <si>
    <t>5</t>
    <phoneticPr fontId="5"/>
  </si>
  <si>
    <t>4</t>
    <phoneticPr fontId="5"/>
  </si>
  <si>
    <t>3</t>
    <phoneticPr fontId="5"/>
  </si>
  <si>
    <t>月</t>
    <phoneticPr fontId="5"/>
  </si>
  <si>
    <t>2</t>
    <phoneticPr fontId="5"/>
  </si>
  <si>
    <t>1</t>
    <phoneticPr fontId="5"/>
  </si>
  <si>
    <t>令和</t>
    <rPh sb="0" eb="2">
      <t>レイワ</t>
    </rPh>
    <phoneticPr fontId="5"/>
  </si>
  <si>
    <t>平成31(令和元)年</t>
    <rPh sb="5" eb="8">
      <t>レイワモト</t>
    </rPh>
    <rPh sb="9" eb="10">
      <t>ネン</t>
    </rPh>
    <phoneticPr fontId="5"/>
  </si>
  <si>
    <t>総  数</t>
    <phoneticPr fontId="5"/>
  </si>
  <si>
    <t>転　　　　　　　出</t>
    <phoneticPr fontId="5"/>
  </si>
  <si>
    <t>転　　　　　　　入</t>
    <phoneticPr fontId="5"/>
  </si>
  <si>
    <t>（単位：人）</t>
    <phoneticPr fontId="5"/>
  </si>
  <si>
    <t xml:space="preserve">      　　　            （単位：人）</t>
  </si>
  <si>
    <t>２－７．年次別，男女別転出入者数</t>
    <phoneticPr fontId="5"/>
  </si>
  <si>
    <t>　    ３）出生・死亡・死産は発生地主義。</t>
    <phoneticPr fontId="5"/>
  </si>
  <si>
    <t>　    ２）死産率＝死産÷（出産＋死産）×１，０００</t>
    <phoneticPr fontId="5"/>
  </si>
  <si>
    <t>〔注〕１）婚姻・離婚は届出のあった月、死産は妊娠２ケ月以上。</t>
    <phoneticPr fontId="5"/>
  </si>
  <si>
    <t>資料：市民自治部市民サービス室 市民課</t>
    <rPh sb="3" eb="5">
      <t>シミン</t>
    </rPh>
    <rPh sb="5" eb="7">
      <t>ジチ</t>
    </rPh>
    <rPh sb="7" eb="8">
      <t>ブ</t>
    </rPh>
    <rPh sb="8" eb="10">
      <t>シミン</t>
    </rPh>
    <rPh sb="14" eb="15">
      <t>シツ</t>
    </rPh>
    <rPh sb="16" eb="19">
      <t>シミンカ</t>
    </rPh>
    <phoneticPr fontId="5"/>
  </si>
  <si>
    <t>年</t>
    <phoneticPr fontId="5"/>
  </si>
  <si>
    <t>‰</t>
  </si>
  <si>
    <t>組</t>
  </si>
  <si>
    <t>死産率</t>
    <phoneticPr fontId="5"/>
  </si>
  <si>
    <t xml:space="preserve"> 死  産</t>
  </si>
  <si>
    <t xml:space="preserve"> 死  亡</t>
  </si>
  <si>
    <t xml:space="preserve"> 出  生</t>
  </si>
  <si>
    <t xml:space="preserve"> 離  婚</t>
  </si>
  <si>
    <t xml:space="preserve"> 婚　姻</t>
    <phoneticPr fontId="5"/>
  </si>
  <si>
    <t>年　月</t>
    <phoneticPr fontId="5"/>
  </si>
  <si>
    <t xml:space="preserve">                 </t>
  </si>
  <si>
    <t>２－６．年次別戸籍届出数</t>
    <phoneticPr fontId="5"/>
  </si>
  <si>
    <t>資料：法務省 在留外国人統計</t>
    <phoneticPr fontId="18"/>
  </si>
  <si>
    <t>その他</t>
  </si>
  <si>
    <t>－</t>
    <phoneticPr fontId="18"/>
  </si>
  <si>
    <t>タイ</t>
  </si>
  <si>
    <t>米国</t>
  </si>
  <si>
    <t>台湾</t>
  </si>
  <si>
    <t>ミャンマー</t>
    <phoneticPr fontId="18"/>
  </si>
  <si>
    <t>インドネシア</t>
  </si>
  <si>
    <t>ネパール</t>
  </si>
  <si>
    <t>ブラジル</t>
  </si>
  <si>
    <t>フィリピン</t>
  </si>
  <si>
    <t>ベトナム</t>
  </si>
  <si>
    <t>韓国</t>
  </si>
  <si>
    <t>中国</t>
  </si>
  <si>
    <t>総数</t>
  </si>
  <si>
    <t>令和4年</t>
    <rPh sb="0" eb="2">
      <t>レイワ</t>
    </rPh>
    <phoneticPr fontId="18"/>
  </si>
  <si>
    <t>令和3年</t>
    <rPh sb="0" eb="2">
      <t>レイワ</t>
    </rPh>
    <phoneticPr fontId="18"/>
  </si>
  <si>
    <t>（単位：人）</t>
  </si>
  <si>
    <t>２－９．国籍別在留外国人人口（毎年６月現在）</t>
    <rPh sb="15" eb="17">
      <t>マイトシ</t>
    </rPh>
    <rPh sb="18" eb="19">
      <t>ツキ</t>
    </rPh>
    <rPh sb="19" eb="21">
      <t>ゲンザイ</t>
    </rPh>
    <phoneticPr fontId="18"/>
  </si>
  <si>
    <t>〔注〕各年は９月末現在、各月は前月末現在。</t>
    <rPh sb="15" eb="16">
      <t>マエ</t>
    </rPh>
    <rPh sb="16" eb="18">
      <t>ゲツマツ</t>
    </rPh>
    <phoneticPr fontId="18"/>
  </si>
  <si>
    <t>資料：市民自治部市民サービス室 市民課</t>
    <rPh sb="3" eb="5">
      <t>シミン</t>
    </rPh>
    <rPh sb="5" eb="7">
      <t>ジチ</t>
    </rPh>
    <rPh sb="7" eb="8">
      <t>ブ</t>
    </rPh>
    <rPh sb="8" eb="10">
      <t>シミン</t>
    </rPh>
    <rPh sb="14" eb="15">
      <t>シツ</t>
    </rPh>
    <phoneticPr fontId="18"/>
  </si>
  <si>
    <t>10</t>
    <phoneticPr fontId="18"/>
  </si>
  <si>
    <t>9</t>
    <phoneticPr fontId="18"/>
  </si>
  <si>
    <t>8</t>
    <phoneticPr fontId="18"/>
  </si>
  <si>
    <t>7</t>
    <phoneticPr fontId="18"/>
  </si>
  <si>
    <t>6</t>
    <phoneticPr fontId="18"/>
  </si>
  <si>
    <t>月</t>
    <phoneticPr fontId="18"/>
  </si>
  <si>
    <t>5</t>
    <phoneticPr fontId="18"/>
  </si>
  <si>
    <t>4</t>
    <phoneticPr fontId="18"/>
  </si>
  <si>
    <t>3</t>
    <phoneticPr fontId="18"/>
  </si>
  <si>
    <t>2</t>
    <phoneticPr fontId="18"/>
  </si>
  <si>
    <t>令和</t>
    <rPh sb="0" eb="1">
      <t>レイ</t>
    </rPh>
    <rPh sb="1" eb="2">
      <t>ワ</t>
    </rPh>
    <phoneticPr fontId="18"/>
  </si>
  <si>
    <t>元</t>
    <rPh sb="0" eb="1">
      <t>モト</t>
    </rPh>
    <phoneticPr fontId="18"/>
  </si>
  <si>
    <t>人</t>
    <phoneticPr fontId="18"/>
  </si>
  <si>
    <t>女</t>
    <phoneticPr fontId="18"/>
  </si>
  <si>
    <t>男</t>
    <phoneticPr fontId="18"/>
  </si>
  <si>
    <t>総　数</t>
    <rPh sb="0" eb="1">
      <t>ソウ</t>
    </rPh>
    <rPh sb="2" eb="3">
      <t>スウ</t>
    </rPh>
    <phoneticPr fontId="18"/>
  </si>
  <si>
    <t>世 帯 数</t>
  </si>
  <si>
    <t>人    口</t>
  </si>
  <si>
    <t>年　　月</t>
  </si>
  <si>
    <t>２－８．住民基本台帳人口，世帯数</t>
  </si>
  <si>
    <t>〔注〕外国籍の住民基本台帳法第３０条の４７届出（在留資格の取得による住所登録）を除くため、２－７表とは一致しない。</t>
    <rPh sb="1" eb="2">
      <t>チュウ</t>
    </rPh>
    <rPh sb="3" eb="6">
      <t>ガイコクセキ</t>
    </rPh>
    <rPh sb="7" eb="9">
      <t>ジュウミン</t>
    </rPh>
    <rPh sb="9" eb="11">
      <t>キホン</t>
    </rPh>
    <rPh sb="11" eb="13">
      <t>ダイチョウ</t>
    </rPh>
    <rPh sb="13" eb="14">
      <t>ホウ</t>
    </rPh>
    <rPh sb="14" eb="15">
      <t>ダイ</t>
    </rPh>
    <rPh sb="17" eb="18">
      <t>ジョウ</t>
    </rPh>
    <rPh sb="21" eb="23">
      <t>トドケデ</t>
    </rPh>
    <rPh sb="24" eb="26">
      <t>ザイリュウ</t>
    </rPh>
    <rPh sb="26" eb="28">
      <t>シカク</t>
    </rPh>
    <rPh sb="29" eb="31">
      <t>シュトク</t>
    </rPh>
    <rPh sb="34" eb="36">
      <t>ジュウショ</t>
    </rPh>
    <rPh sb="36" eb="38">
      <t>トウロク</t>
    </rPh>
    <rPh sb="40" eb="41">
      <t>ノゾ</t>
    </rPh>
    <rPh sb="48" eb="49">
      <t>ヒョウ</t>
    </rPh>
    <rPh sb="51" eb="53">
      <t>イッチ</t>
    </rPh>
    <phoneticPr fontId="5"/>
  </si>
  <si>
    <t>資料：市民自治部市民サービス室 市民課</t>
    <rPh sb="0" eb="2">
      <t>シリョウ</t>
    </rPh>
    <rPh sb="16" eb="19">
      <t>シミンカ</t>
    </rPh>
    <phoneticPr fontId="5"/>
  </si>
  <si>
    <t>合　　　計</t>
    <phoneticPr fontId="5"/>
  </si>
  <si>
    <t>国　　　外</t>
    <phoneticPr fontId="5"/>
  </si>
  <si>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</si>
  <si>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</si>
  <si>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</si>
  <si>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</si>
  <si>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</si>
  <si>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</si>
  <si>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</si>
  <si>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</si>
  <si>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</si>
  <si>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</si>
  <si>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</si>
  <si>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</si>
  <si>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</si>
  <si>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</si>
  <si>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</si>
  <si>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</si>
  <si>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</si>
  <si>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</si>
  <si>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</si>
  <si>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</si>
  <si>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</si>
  <si>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</si>
  <si>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</si>
  <si>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</si>
  <si>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</si>
  <si>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</si>
  <si>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</si>
  <si>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</si>
  <si>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</si>
  <si>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</si>
  <si>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</si>
  <si>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</si>
  <si>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</si>
  <si>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</si>
  <si>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</si>
  <si>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</si>
  <si>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</si>
  <si>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</si>
  <si>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</si>
  <si>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</si>
  <si>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</si>
  <si>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</si>
  <si>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</si>
  <si>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</si>
  <si>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</si>
  <si>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</si>
  <si>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</si>
  <si>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令和5年</t>
    <rPh sb="0" eb="1">
      <t>レイ</t>
    </rPh>
    <rPh sb="1" eb="2">
      <t>ワ</t>
    </rPh>
    <phoneticPr fontId="5"/>
  </si>
  <si>
    <t>令和4年</t>
    <rPh sb="0" eb="1">
      <t>レイ</t>
    </rPh>
    <rPh sb="1" eb="2">
      <t>ワ</t>
    </rPh>
    <phoneticPr fontId="5"/>
  </si>
  <si>
    <t>令和3年</t>
    <rPh sb="0" eb="1">
      <t>レイ</t>
    </rPh>
    <rPh sb="1" eb="2">
      <t>ワ</t>
    </rPh>
    <phoneticPr fontId="5"/>
  </si>
  <si>
    <t>転　　     出</t>
    <phoneticPr fontId="5"/>
  </si>
  <si>
    <t>転　　     入</t>
    <phoneticPr fontId="5"/>
  </si>
  <si>
    <t>都道府県名</t>
  </si>
  <si>
    <t>２－１０．年次別，都道府県別転出入者数</t>
    <phoneticPr fontId="5"/>
  </si>
  <si>
    <t>令和6年
(2024年)</t>
    <rPh sb="0" eb="1">
      <t>レイ</t>
    </rPh>
    <rPh sb="1" eb="2">
      <t>ワ</t>
    </rPh>
    <rPh sb="3" eb="4">
      <t>ネン</t>
    </rPh>
    <rPh sb="4" eb="5">
      <t>ヘイネン</t>
    </rPh>
    <rPh sb="10" eb="11">
      <t>ネン</t>
    </rPh>
    <phoneticPr fontId="3"/>
  </si>
  <si>
    <t>令和6年</t>
    <rPh sb="0" eb="1">
      <t>レイ</t>
    </rPh>
    <rPh sb="1" eb="2">
      <t>ワ</t>
    </rPh>
    <rPh sb="3" eb="4">
      <t>ネン</t>
    </rPh>
    <phoneticPr fontId="5"/>
  </si>
  <si>
    <t>昭和5年</t>
  </si>
  <si>
    <t>大正14年</t>
    <phoneticPr fontId="5"/>
  </si>
  <si>
    <t>118</t>
    <phoneticPr fontId="3"/>
  </si>
  <si>
    <t>大正14年</t>
    <rPh sb="0" eb="2">
      <t>タイショウ</t>
    </rPh>
    <rPh sb="4" eb="5">
      <t>ネン</t>
    </rPh>
    <phoneticPr fontId="3"/>
  </si>
  <si>
    <t>大正9年</t>
    <rPh sb="0" eb="2">
      <t>タイショウ</t>
    </rPh>
    <phoneticPr fontId="5"/>
  </si>
  <si>
    <t>２－３．町・大字別人口,世帯数  （令和６年(２０２４年）１０月１日現在）</t>
    <rPh sb="18" eb="20">
      <t>レイワ</t>
    </rPh>
    <rPh sb="21" eb="22">
      <t>ネン</t>
    </rPh>
    <rPh sb="27" eb="28">
      <t>ネン</t>
    </rPh>
    <rPh sb="31" eb="32">
      <t>ツキ</t>
    </rPh>
    <rPh sb="33" eb="34">
      <t>ヒ</t>
    </rPh>
    <rPh sb="34" eb="36">
      <t>ゲンザイ</t>
    </rPh>
    <phoneticPr fontId="3"/>
  </si>
  <si>
    <t>２－４．年齢(各歳)別男女別推計人口（令和６年（２０２４年）１０月１日）</t>
    <rPh sb="19" eb="20">
      <t>レイ</t>
    </rPh>
    <rPh sb="20" eb="21">
      <t>ワ</t>
    </rPh>
    <rPh sb="28" eb="29">
      <t>ネン</t>
    </rPh>
    <phoneticPr fontId="18"/>
  </si>
  <si>
    <t>－</t>
  </si>
  <si>
    <t>令和2年</t>
    <rPh sb="0" eb="2">
      <t>レイワ</t>
    </rPh>
    <rPh sb="3" eb="4">
      <t>ネン</t>
    </rPh>
    <phoneticPr fontId="18"/>
  </si>
  <si>
    <t>令和5年</t>
    <rPh sb="0" eb="2">
      <t>レイワ</t>
    </rPh>
    <phoneticPr fontId="18"/>
  </si>
  <si>
    <t>令和6年</t>
    <rPh sb="0" eb="2">
      <t>レイワ</t>
    </rPh>
    <rPh sb="3" eb="4">
      <t>ネン</t>
    </rPh>
    <phoneticPr fontId="18"/>
  </si>
  <si>
    <t>１月１日人口</t>
    <rPh sb="1" eb="2">
      <t>ツキ</t>
    </rPh>
    <rPh sb="3" eb="4">
      <t>ヒ</t>
    </rPh>
    <rPh sb="4" eb="6">
      <t>ジンコウ</t>
    </rPh>
    <phoneticPr fontId="5"/>
  </si>
  <si>
    <t>1月末人口</t>
    <rPh sb="1" eb="2">
      <t>ツキ</t>
    </rPh>
    <rPh sb="2" eb="3">
      <t>マツ</t>
    </rPh>
    <rPh sb="3" eb="5">
      <t>ジンコウ</t>
    </rPh>
    <phoneticPr fontId="5"/>
  </si>
  <si>
    <t>2月末人口</t>
    <rPh sb="1" eb="2">
      <t>ツキ</t>
    </rPh>
    <rPh sb="2" eb="3">
      <t>マツ</t>
    </rPh>
    <rPh sb="3" eb="5">
      <t>ジンコウ</t>
    </rPh>
    <phoneticPr fontId="5"/>
  </si>
  <si>
    <t>3月末人口</t>
    <rPh sb="1" eb="2">
      <t>ツキ</t>
    </rPh>
    <rPh sb="2" eb="3">
      <t>マツ</t>
    </rPh>
    <rPh sb="3" eb="5">
      <t>ジンコウ</t>
    </rPh>
    <phoneticPr fontId="5"/>
  </si>
  <si>
    <t>4月末人口</t>
    <rPh sb="1" eb="2">
      <t>ツキ</t>
    </rPh>
    <rPh sb="2" eb="3">
      <t>マツ</t>
    </rPh>
    <rPh sb="3" eb="5">
      <t>ジンコウ</t>
    </rPh>
    <phoneticPr fontId="5"/>
  </si>
  <si>
    <t>5月末人口</t>
    <rPh sb="1" eb="2">
      <t>ツキ</t>
    </rPh>
    <rPh sb="2" eb="3">
      <t>マツ</t>
    </rPh>
    <rPh sb="3" eb="5">
      <t>ジンコウ</t>
    </rPh>
    <phoneticPr fontId="5"/>
  </si>
  <si>
    <t>6月末人口</t>
    <rPh sb="1" eb="2">
      <t>ツキ</t>
    </rPh>
    <rPh sb="2" eb="3">
      <t>マツ</t>
    </rPh>
    <rPh sb="3" eb="5">
      <t>ジンコウ</t>
    </rPh>
    <phoneticPr fontId="5"/>
  </si>
  <si>
    <t>7月末人口</t>
    <rPh sb="1" eb="2">
      <t>ツキ</t>
    </rPh>
    <rPh sb="2" eb="3">
      <t>マツ</t>
    </rPh>
    <rPh sb="3" eb="5">
      <t>ジンコウ</t>
    </rPh>
    <phoneticPr fontId="5"/>
  </si>
  <si>
    <t>8月末人口</t>
    <rPh sb="1" eb="2">
      <t>ツキ</t>
    </rPh>
    <rPh sb="2" eb="3">
      <t>マツ</t>
    </rPh>
    <rPh sb="3" eb="5">
      <t>ジンコウ</t>
    </rPh>
    <phoneticPr fontId="5"/>
  </si>
  <si>
    <t>9月末人口</t>
    <rPh sb="1" eb="2">
      <t>ツキ</t>
    </rPh>
    <rPh sb="2" eb="3">
      <t>マツ</t>
    </rPh>
    <rPh sb="3" eb="5">
      <t>ジンコウ</t>
    </rPh>
    <phoneticPr fontId="5"/>
  </si>
  <si>
    <t>10月末人口</t>
    <rPh sb="2" eb="3">
      <t>ツキ</t>
    </rPh>
    <rPh sb="3" eb="4">
      <t>マツ</t>
    </rPh>
    <rPh sb="4" eb="6">
      <t>ジンコウ</t>
    </rPh>
    <phoneticPr fontId="5"/>
  </si>
  <si>
    <t>11月末人口</t>
    <rPh sb="2" eb="3">
      <t>ツキ</t>
    </rPh>
    <rPh sb="3" eb="4">
      <t>マツ</t>
    </rPh>
    <rPh sb="4" eb="6">
      <t>ジンコウ</t>
    </rPh>
    <phoneticPr fontId="5"/>
  </si>
  <si>
    <t>12月末人口</t>
    <rPh sb="2" eb="3">
      <t>ツキ</t>
    </rPh>
    <rPh sb="3" eb="4">
      <t>マツ</t>
    </rPh>
    <rPh sb="4" eb="6">
      <t>ジンコウ</t>
    </rPh>
    <phoneticPr fontId="5"/>
  </si>
  <si>
    <t>令和6年</t>
    <rPh sb="0" eb="1">
      <t>レイ</t>
    </rPh>
    <rPh sb="1" eb="2">
      <t>ワ</t>
    </rPh>
    <phoneticPr fontId="5"/>
  </si>
  <si>
    <t>不詳</t>
    <rPh sb="0" eb="2">
      <t>フショウ</t>
    </rPh>
    <phoneticPr fontId="3"/>
  </si>
  <si>
    <t>　　  ６）転入数・転出数には、その他の増減理由（職権記載・職権消除・国籍取得・国籍喪失・</t>
    <rPh sb="6" eb="8">
      <t>テンニュウ</t>
    </rPh>
    <rPh sb="8" eb="9">
      <t>スウ</t>
    </rPh>
    <rPh sb="10" eb="12">
      <t>テンシュツ</t>
    </rPh>
    <rPh sb="12" eb="13">
      <t>スウ</t>
    </rPh>
    <rPh sb="18" eb="19">
      <t>タ</t>
    </rPh>
    <rPh sb="20" eb="22">
      <t>ゾウゲン</t>
    </rPh>
    <rPh sb="22" eb="24">
      <t>リユウ</t>
    </rPh>
    <phoneticPr fontId="5"/>
  </si>
  <si>
    <t>　　　　  昭和２２年に旧神津村が合併し、昭和３０年に旧長尾村の一部が編入。</t>
    <rPh sb="6" eb="8">
      <t>ショウワ</t>
    </rPh>
    <rPh sb="12" eb="13">
      <t>キュウ</t>
    </rPh>
    <rPh sb="13" eb="14">
      <t>カミ</t>
    </rPh>
    <rPh sb="14" eb="15">
      <t>ツ</t>
    </rPh>
    <rPh sb="15" eb="16">
      <t>ムラ</t>
    </rPh>
    <rPh sb="21" eb="23">
      <t>ショウワ</t>
    </rPh>
    <rPh sb="25" eb="26">
      <t>ネン</t>
    </rPh>
    <rPh sb="27" eb="28">
      <t>キュウ</t>
    </rPh>
    <rPh sb="28" eb="30">
      <t>ナガオ</t>
    </rPh>
    <rPh sb="30" eb="31">
      <t>ムラ</t>
    </rPh>
    <rPh sb="32" eb="34">
      <t>イチブ</t>
    </rPh>
    <rPh sb="35" eb="37">
      <t>ヘンニュウ</t>
    </rPh>
    <phoneticPr fontId="5"/>
  </si>
  <si>
    <t>資料: 兵庫県企画部 統計課（『兵庫の統計』より）</t>
    <rPh sb="9" eb="10">
      <t>ブ</t>
    </rPh>
    <rPh sb="16" eb="18">
      <t>ヒョウゴ</t>
    </rPh>
    <rPh sb="19" eb="21">
      <t>トウケイ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</si>
</sst>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76" formatCode="#,##0.0000_ "/>
    <numFmt numFmtId="177" formatCode="#,##0_);[Red]\(#,##0\)"/>
    <numFmt numFmtId="178" formatCode="#,##0.00_);[Red]\(#,##0.00\)"/>
    <numFmt numFmtId="179" formatCode="#,##0.0;[Red]\-#,##0.0"/>
    <numFmt numFmtId="180" formatCode="[$-411]g/&quot;標&quot;&quot;準&quot;"/>
    <numFmt numFmtId="181" formatCode="#,##0;&quot;△ &quot;#,##0"/>
    <numFmt numFmtId="182" formatCode="[$-411]ee/&quot;標&quot;&quot;準&quot;"/>
    <numFmt numFmtId="183" formatCode="0.0"/>
    <numFmt numFmtId="184" formatCode="#,##0.00;&quot;△&quot;#,##0.00"/>
    <numFmt numFmtId="185" formatCode="#,##0;&quot;△&quot;#,##0"/>
    <numFmt numFmtId="186" formatCode="#,##0;[Red]#,##0"/>
    <numFmt numFmtId="187" formatCode="#,##0;&quot;▲&quot;#,##0"/>
    <numFmt numFmtId="188" formatCode="#,##0_ "/>
    <numFmt numFmtId="189" formatCode="#,###"/>
    <numFmt numFmtId="190" formatCode="0.0_);[Red]\(0.0\)"/>
    <numFmt numFmtId="191" formatCode="0_);[Red]\(0\)"/>
    <numFmt numFmtId="192" formatCode="&quot;¥&quot;#,##0_);[Red]\(&quot;¥&quot;#,##0\)"/>
  </numFmts>
  <fonts count="32">
    <font>
      <sz val="12"/>
      <name val="System"/>
      <charset val="128"/>
    </font>
    <font>
      <sz val="12"/>
      <name val="System"/>
      <charset val="128"/>
    </font>
    <font>
      <sz val="12"/>
      <name val="ＭＳ 明朝"/>
      <family val="1"/>
      <charset val="128"/>
    </font>
    <font>
      <sz val="6"/>
      <name val="System"/>
      <charset val="128"/>
    </font>
    <font>
      <sz val="10"/>
      <name val="ＭＳ 明朝"/>
      <family val="1"/>
      <charset val="128"/>
    </font>
    <font>
      <sz val="6"/>
      <name val="Osaka"/>
      <family val="3"/>
      <charset val="128"/>
    </font>
    <font>
      <sz val="11"/>
      <name val="ＭＳ 明朝"/>
      <family val="1"/>
      <charset val="128"/>
    </font>
    <font>
      <sz val="12"/>
      <name val="細明朝体"/>
      <family val="1"/>
      <charset val="128"/>
    </font>
    <font>
      <sz val="11"/>
      <name val="Century"/>
      <family val="1"/>
    </font>
    <font>
      <sz val="11"/>
      <color indexed="8"/>
      <name val="Century"/>
      <family val="1"/>
    </font>
    <font>
      <sz val="9"/>
      <name val="ＭＳ 明朝"/>
      <family val="1"/>
      <charset val="128"/>
    </font>
    <font>
      <sz val="11"/>
      <color rgb="FFFF0000"/>
      <name val="Century"/>
      <family val="1"/>
    </font>
    <font>
      <sz val="8.5"/>
      <name val="ＭＳ 明朝"/>
      <family val="1"/>
      <charset val="128"/>
    </font>
    <font>
      <sz val="12"/>
      <name val="細明朝体"/>
      <family val="3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7.5"/>
      <name val="ＭＳ 明朝"/>
      <family val="1"/>
      <charset val="128"/>
    </font>
    <font>
      <b/>
      <sz val="7.5"/>
      <name val="ＭＳ 明朝"/>
      <family val="1"/>
      <charset val="128"/>
    </font>
    <font>
      <sz val="6"/>
      <name val="ＭＳ Ｐゴシック"/>
      <family val="3"/>
      <charset val="128"/>
    </font>
    <font>
      <sz val="10"/>
      <color indexed="1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color indexed="9"/>
      <name val="ＭＳ 明朝"/>
      <family val="1"/>
      <charset val="128"/>
    </font>
    <font>
      <b/>
      <sz val="12"/>
      <name val="ＭＳ 明朝"/>
      <family val="1"/>
      <charset val="128"/>
    </font>
    <font>
      <b/>
      <sz val="10"/>
      <name val="ＭＳ 明朝"/>
      <family val="1"/>
      <charset val="128"/>
    </font>
    <font>
      <sz val="12"/>
      <color indexed="8"/>
      <name val="System"/>
      <charset val="128"/>
    </font>
    <font>
      <sz val="12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indexed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color theme="5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38" fontId="7" fillId="0" borderId="0" applyFont="0" applyFill="0" applyBorder="0" applyAlignment="0" applyProtection="0"/>
    <xf numFmtId="38" fontId="13" fillId="0" borderId="0" applyFont="0" applyFill="0" applyBorder="0" applyAlignment="0" applyProtection="0"/>
    <xf numFmtId="0" fontId="1" fillId="0" borderId="0"/>
    <xf numFmtId="0" fontId="24" fillId="0" borderId="0"/>
    <xf numFmtId="38" fontId="24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38" fontId="28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730">
    <xf numFmtId="0" fontId="0" fillId="0" borderId="0" xfId="0"/>
    <xf numFmtId="0" fontId="2" fillId="0" borderId="0" xfId="0" applyFont="1" applyProtection="1">
      <protection locked="0"/>
    </xf>
    <xf numFmtId="3" fontId="2" fillId="0" borderId="0" xfId="0" applyNumberFormat="1" applyFont="1" applyProtection="1">
      <protection locked="0"/>
    </xf>
    <xf numFmtId="38" fontId="8" fillId="0" borderId="1" xfId="1" applyFont="1" applyBorder="1" applyAlignment="1" applyProtection="1">
      <alignment vertical="center"/>
      <protection locked="0"/>
    </xf>
    <xf numFmtId="3" fontId="8" fillId="0" borderId="2" xfId="0" applyNumberFormat="1" applyFont="1" applyBorder="1" applyAlignment="1">
      <alignment vertical="center"/>
    </xf>
    <xf numFmtId="3" fontId="9" fillId="0" borderId="3" xfId="1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  <protection locked="0"/>
    </xf>
    <xf numFmtId="0" fontId="4" fillId="0" borderId="4" xfId="0" applyFont="1" applyBorder="1" applyAlignment="1" applyProtection="1">
      <alignment horizontal="distributed" vertical="center"/>
      <protection locked="0"/>
    </xf>
    <xf numFmtId="3" fontId="8" fillId="0" borderId="6" xfId="0" applyNumberFormat="1" applyFont="1" applyBorder="1" applyAlignment="1">
      <alignment vertical="center"/>
    </xf>
    <xf numFmtId="3" fontId="9" fillId="0" borderId="7" xfId="1" applyNumberFormat="1" applyFont="1" applyFill="1" applyBorder="1" applyAlignment="1" applyProtection="1">
      <alignment vertical="center"/>
    </xf>
    <xf numFmtId="0" fontId="4" fillId="0" borderId="8" xfId="0" applyFont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horizontal="distributed" vertical="center"/>
      <protection locked="0"/>
    </xf>
    <xf numFmtId="0" fontId="10" fillId="0" borderId="8" xfId="0" applyFont="1" applyBorder="1" applyAlignment="1" applyProtection="1">
      <alignment horizontal="distributed" vertical="center"/>
      <protection locked="0"/>
    </xf>
    <xf numFmtId="3" fontId="2" fillId="0" borderId="0" xfId="0" applyNumberFormat="1" applyFont="1" applyAlignment="1" applyProtection="1">
      <alignment wrapText="1"/>
      <protection locked="0"/>
    </xf>
    <xf numFmtId="3" fontId="8" fillId="0" borderId="10" xfId="0" applyNumberFormat="1" applyFont="1" applyBorder="1" applyAlignment="1">
      <alignment vertical="center"/>
    </xf>
    <xf numFmtId="3" fontId="8" fillId="0" borderId="10" xfId="0" applyNumberFormat="1" applyFont="1" applyBorder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11" xfId="0" applyFont="1" applyBorder="1" applyAlignment="1" applyProtection="1">
      <alignment horizontal="distributed" vertical="center"/>
      <protection locked="0"/>
    </xf>
    <xf numFmtId="3" fontId="11" fillId="0" borderId="13" xfId="0" applyNumberFormat="1" applyFont="1" applyBorder="1" applyAlignment="1" applyProtection="1">
      <alignment horizontal="right" vertical="center"/>
      <protection locked="0"/>
    </xf>
    <xf numFmtId="3" fontId="8" fillId="0" borderId="13" xfId="0" applyNumberFormat="1" applyFont="1" applyBorder="1" applyAlignment="1" applyProtection="1">
      <alignment horizontal="right" vertical="center"/>
      <protection locked="0"/>
    </xf>
    <xf numFmtId="3" fontId="8" fillId="0" borderId="13" xfId="0" applyNumberFormat="1" applyFont="1" applyBorder="1" applyAlignment="1" applyProtection="1">
      <alignment vertical="center"/>
      <protection locked="0"/>
    </xf>
    <xf numFmtId="0" fontId="4" fillId="0" borderId="14" xfId="0" applyFont="1" applyBorder="1" applyAlignment="1" applyProtection="1">
      <alignment vertical="center"/>
      <protection locked="0"/>
    </xf>
    <xf numFmtId="3" fontId="8" fillId="0" borderId="15" xfId="0" applyNumberFormat="1" applyFont="1" applyBorder="1" applyAlignment="1">
      <alignment vertical="center"/>
    </xf>
    <xf numFmtId="3" fontId="8" fillId="0" borderId="15" xfId="0" applyNumberFormat="1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distributed" vertical="center"/>
      <protection locked="0"/>
    </xf>
    <xf numFmtId="3" fontId="8" fillId="0" borderId="17" xfId="0" applyNumberFormat="1" applyFont="1" applyBorder="1" applyAlignment="1">
      <alignment vertical="center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distributed" vertical="center"/>
      <protection locked="0"/>
    </xf>
    <xf numFmtId="3" fontId="8" fillId="0" borderId="20" xfId="0" applyNumberFormat="1" applyFont="1" applyBorder="1" applyAlignment="1" applyProtection="1">
      <alignment vertical="center"/>
      <protection locked="0"/>
    </xf>
    <xf numFmtId="0" fontId="4" fillId="0" borderId="21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 applyAlignment="1" applyProtection="1">
      <alignment vertical="center"/>
      <protection locked="0"/>
    </xf>
    <xf numFmtId="0" fontId="4" fillId="0" borderId="23" xfId="0" applyFont="1" applyBorder="1" applyAlignment="1" applyProtection="1">
      <alignment vertic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/>
    <xf numFmtId="176" fontId="2" fillId="0" borderId="0" xfId="0" applyNumberFormat="1" applyFont="1"/>
    <xf numFmtId="177" fontId="10" fillId="0" borderId="0" xfId="0" applyNumberFormat="1" applyFont="1"/>
    <xf numFmtId="0" fontId="10" fillId="0" borderId="0" xfId="0" applyFont="1" applyAlignment="1">
      <alignment shrinkToFit="1"/>
    </xf>
    <xf numFmtId="178" fontId="4" fillId="0" borderId="0" xfId="0" applyNumberFormat="1" applyFont="1"/>
    <xf numFmtId="38" fontId="10" fillId="0" borderId="0" xfId="2" applyFont="1"/>
    <xf numFmtId="0" fontId="10" fillId="0" borderId="1" xfId="0" applyFont="1" applyBorder="1" applyAlignment="1" applyProtection="1">
      <alignment vertical="center" shrinkToFit="1"/>
      <protection locked="0"/>
    </xf>
    <xf numFmtId="38" fontId="10" fillId="0" borderId="2" xfId="2" applyFont="1" applyBorder="1" applyAlignment="1" applyProtection="1">
      <alignment vertical="center"/>
      <protection locked="0"/>
    </xf>
    <xf numFmtId="179" fontId="10" fillId="0" borderId="2" xfId="2" applyNumberFormat="1" applyFont="1" applyBorder="1" applyAlignment="1" applyProtection="1">
      <alignment vertical="center"/>
      <protection locked="0"/>
    </xf>
    <xf numFmtId="3" fontId="10" fillId="0" borderId="4" xfId="0" applyNumberFormat="1" applyFont="1" applyBorder="1"/>
    <xf numFmtId="2" fontId="10" fillId="0" borderId="2" xfId="0" applyNumberFormat="1" applyFont="1" applyBorder="1" applyAlignment="1" applyProtection="1">
      <alignment vertical="center"/>
      <protection locked="0"/>
    </xf>
    <xf numFmtId="0" fontId="10" fillId="0" borderId="25" xfId="0" applyFont="1" applyBorder="1" applyAlignment="1" applyProtection="1">
      <alignment horizontal="center" vertical="center"/>
      <protection locked="0"/>
    </xf>
    <xf numFmtId="49" fontId="10" fillId="0" borderId="26" xfId="0" applyNumberFormat="1" applyFont="1" applyBorder="1" applyAlignment="1" applyProtection="1">
      <alignment horizontal="right" vertical="center"/>
      <protection locked="0"/>
    </xf>
    <xf numFmtId="0" fontId="10" fillId="0" borderId="27" xfId="0" applyFont="1" applyBorder="1" applyAlignment="1" applyProtection="1">
      <alignment vertical="center" shrinkToFit="1"/>
      <protection locked="0"/>
    </xf>
    <xf numFmtId="38" fontId="10" fillId="0" borderId="6" xfId="2" applyFont="1" applyBorder="1" applyAlignment="1" applyProtection="1">
      <alignment vertical="center"/>
      <protection locked="0"/>
    </xf>
    <xf numFmtId="179" fontId="10" fillId="0" borderId="6" xfId="2" applyNumberFormat="1" applyFont="1" applyBorder="1" applyAlignment="1" applyProtection="1">
      <alignment vertical="center"/>
      <protection locked="0"/>
    </xf>
    <xf numFmtId="2" fontId="10" fillId="0" borderId="9" xfId="0" applyNumberFormat="1" applyFont="1" applyBorder="1" applyAlignment="1" applyProtection="1">
      <alignment vertical="center"/>
      <protection locked="0"/>
    </xf>
    <xf numFmtId="0" fontId="10" fillId="0" borderId="28" xfId="0" applyFont="1" applyBorder="1" applyAlignment="1" applyProtection="1">
      <alignment horizontal="center" vertical="center"/>
      <protection locked="0"/>
    </xf>
    <xf numFmtId="49" fontId="10" fillId="0" borderId="29" xfId="0" applyNumberFormat="1" applyFont="1" applyBorder="1" applyAlignment="1" applyProtection="1">
      <alignment horizontal="right" vertical="center"/>
      <protection locked="0"/>
    </xf>
    <xf numFmtId="38" fontId="10" fillId="0" borderId="0" xfId="2" applyFont="1" applyBorder="1" applyAlignment="1" applyProtection="1">
      <protection locked="0"/>
    </xf>
    <xf numFmtId="49" fontId="10" fillId="0" borderId="29" xfId="0" applyNumberFormat="1" applyFont="1" applyBorder="1" applyAlignment="1" applyProtection="1">
      <alignment vertical="center"/>
      <protection locked="0"/>
    </xf>
    <xf numFmtId="3" fontId="10" fillId="0" borderId="8" xfId="0" applyNumberFormat="1" applyFont="1" applyBorder="1" applyAlignment="1">
      <alignment vertical="center"/>
    </xf>
    <xf numFmtId="0" fontId="10" fillId="0" borderId="0" xfId="0" applyFont="1"/>
    <xf numFmtId="179" fontId="10" fillId="2" borderId="6" xfId="2" applyNumberFormat="1" applyFont="1" applyFill="1" applyBorder="1" applyAlignment="1" applyProtection="1">
      <alignment vertical="center"/>
      <protection locked="0"/>
    </xf>
    <xf numFmtId="177" fontId="4" fillId="0" borderId="0" xfId="0" applyNumberFormat="1" applyFont="1"/>
    <xf numFmtId="38" fontId="10" fillId="0" borderId="6" xfId="2" applyFont="1" applyFill="1" applyBorder="1" applyAlignment="1" applyProtection="1">
      <alignment vertical="center"/>
      <protection locked="0"/>
    </xf>
    <xf numFmtId="0" fontId="10" fillId="0" borderId="31" xfId="0" applyFont="1" applyBorder="1" applyAlignment="1" applyProtection="1">
      <alignment vertical="center"/>
      <protection locked="0"/>
    </xf>
    <xf numFmtId="38" fontId="10" fillId="0" borderId="32" xfId="2" applyFont="1" applyBorder="1" applyAlignment="1" applyProtection="1">
      <alignment vertical="center"/>
      <protection locked="0"/>
    </xf>
    <xf numFmtId="179" fontId="10" fillId="0" borderId="32" xfId="2" applyNumberFormat="1" applyFont="1" applyBorder="1" applyAlignment="1" applyProtection="1">
      <alignment vertical="center"/>
      <protection locked="0"/>
    </xf>
    <xf numFmtId="2" fontId="10" fillId="0" borderId="19" xfId="0" applyNumberFormat="1" applyFont="1" applyBorder="1" applyAlignment="1" applyProtection="1">
      <alignment vertical="center"/>
      <protection locked="0"/>
    </xf>
    <xf numFmtId="0" fontId="4" fillId="0" borderId="0" xfId="0" applyFont="1"/>
    <xf numFmtId="0" fontId="10" fillId="0" borderId="35" xfId="0" applyFont="1" applyBorder="1" applyAlignment="1">
      <alignment shrinkToFit="1"/>
    </xf>
    <xf numFmtId="0" fontId="14" fillId="0" borderId="16" xfId="0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10" fillId="0" borderId="16" xfId="0" applyFont="1" applyBorder="1" applyAlignment="1" applyProtection="1">
      <alignment horizontal="center"/>
      <protection locked="0"/>
    </xf>
    <xf numFmtId="0" fontId="10" fillId="0" borderId="0" xfId="0" applyFont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35" xfId="0" applyFont="1" applyBorder="1" applyAlignment="1" applyProtection="1">
      <alignment horizontal="center" vertical="center" shrinkToFit="1"/>
      <protection locked="0"/>
    </xf>
    <xf numFmtId="0" fontId="14" fillId="0" borderId="37" xfId="0" applyFont="1" applyBorder="1" applyAlignment="1">
      <alignment vertical="top"/>
    </xf>
    <xf numFmtId="0" fontId="14" fillId="0" borderId="38" xfId="0" applyFont="1" applyBorder="1" applyAlignment="1">
      <alignment vertical="center"/>
    </xf>
    <xf numFmtId="0" fontId="14" fillId="0" borderId="39" xfId="0" applyFont="1" applyBorder="1" applyAlignment="1">
      <alignment vertical="center"/>
    </xf>
    <xf numFmtId="0" fontId="10" fillId="0" borderId="15" xfId="0" applyFont="1" applyBorder="1" applyAlignment="1" applyProtection="1">
      <alignment horizontal="center" vertical="center"/>
      <protection locked="0"/>
    </xf>
    <xf numFmtId="0" fontId="10" fillId="0" borderId="40" xfId="0" applyFont="1" applyBorder="1" applyAlignment="1" applyProtection="1">
      <alignment shrinkToFit="1"/>
      <protection locked="0"/>
    </xf>
    <xf numFmtId="0" fontId="10" fillId="0" borderId="44" xfId="0" applyFont="1" applyBorder="1" applyProtection="1">
      <protection locked="0"/>
    </xf>
    <xf numFmtId="0" fontId="10" fillId="0" borderId="43" xfId="0" applyFont="1" applyBorder="1"/>
    <xf numFmtId="0" fontId="10" fillId="0" borderId="45" xfId="0" applyFont="1" applyBorder="1"/>
    <xf numFmtId="0" fontId="10" fillId="0" borderId="0" xfId="0" applyFont="1" applyAlignment="1" applyProtection="1">
      <alignment vertical="center" shrinkToFit="1"/>
      <protection locked="0"/>
    </xf>
    <xf numFmtId="38" fontId="10" fillId="0" borderId="5" xfId="2" applyFont="1" applyBorder="1" applyAlignment="1" applyProtection="1">
      <alignment vertical="center"/>
      <protection locked="0"/>
    </xf>
    <xf numFmtId="0" fontId="10" fillId="0" borderId="5" xfId="0" applyFont="1" applyBorder="1" applyAlignment="1">
      <alignment vertical="center"/>
    </xf>
    <xf numFmtId="38" fontId="10" fillId="0" borderId="9" xfId="2" applyFont="1" applyBorder="1" applyAlignment="1" applyProtection="1">
      <alignment vertical="center"/>
      <protection locked="0"/>
    </xf>
    <xf numFmtId="0" fontId="10" fillId="0" borderId="9" xfId="0" applyFont="1" applyBorder="1" applyAlignment="1">
      <alignment vertical="center"/>
    </xf>
    <xf numFmtId="38" fontId="10" fillId="0" borderId="9" xfId="2" applyFont="1" applyBorder="1" applyAlignment="1">
      <alignment vertical="center"/>
    </xf>
    <xf numFmtId="38" fontId="10" fillId="0" borderId="19" xfId="2" applyFont="1" applyBorder="1" applyAlignment="1" applyProtection="1">
      <alignment vertical="center"/>
      <protection locked="0"/>
    </xf>
    <xf numFmtId="0" fontId="2" fillId="0" borderId="0" xfId="3" applyFont="1" applyProtection="1">
      <protection locked="0"/>
    </xf>
    <xf numFmtId="0" fontId="4" fillId="0" borderId="0" xfId="3" applyFont="1" applyProtection="1">
      <protection locked="0"/>
    </xf>
    <xf numFmtId="3" fontId="4" fillId="0" borderId="0" xfId="3" applyNumberFormat="1" applyFont="1" applyProtection="1">
      <protection locked="0"/>
    </xf>
    <xf numFmtId="3" fontId="4" fillId="0" borderId="0" xfId="3" applyNumberFormat="1" applyFont="1" applyAlignment="1" applyProtection="1">
      <alignment vertical="center"/>
      <protection locked="0"/>
    </xf>
    <xf numFmtId="180" fontId="4" fillId="0" borderId="0" xfId="3" applyNumberFormat="1" applyFont="1" applyAlignment="1" applyProtection="1">
      <alignment horizontal="distributed" vertical="center" shrinkToFit="1"/>
      <protection locked="0"/>
    </xf>
    <xf numFmtId="0" fontId="4" fillId="0" borderId="0" xfId="3" applyFont="1" applyAlignment="1" applyProtection="1">
      <alignment vertical="center"/>
      <protection locked="0"/>
    </xf>
    <xf numFmtId="0" fontId="4" fillId="0" borderId="0" xfId="3" applyFont="1" applyAlignment="1" applyProtection="1">
      <alignment horizontal="center"/>
      <protection locked="0"/>
    </xf>
    <xf numFmtId="0" fontId="4" fillId="0" borderId="0" xfId="3" applyFont="1" applyAlignment="1" applyProtection="1">
      <alignment horizontal="center" vertical="center" shrinkToFit="1"/>
      <protection locked="0"/>
    </xf>
    <xf numFmtId="49" fontId="2" fillId="0" borderId="0" xfId="3" applyNumberFormat="1" applyFont="1" applyProtection="1">
      <protection locked="0"/>
    </xf>
    <xf numFmtId="3" fontId="2" fillId="0" borderId="0" xfId="3" applyNumberFormat="1" applyFont="1" applyProtection="1">
      <protection locked="0"/>
    </xf>
    <xf numFmtId="181" fontId="4" fillId="0" borderId="0" xfId="3" applyNumberFormat="1" applyFont="1" applyAlignment="1">
      <alignment vertical="center"/>
    </xf>
    <xf numFmtId="0" fontId="2" fillId="0" borderId="0" xfId="3" applyFont="1" applyAlignment="1" applyProtection="1">
      <alignment vertical="center"/>
      <protection locked="0"/>
    </xf>
    <xf numFmtId="180" fontId="4" fillId="0" borderId="0" xfId="3" applyNumberFormat="1" applyFont="1" applyAlignment="1" applyProtection="1">
      <alignment horizontal="center" vertical="center"/>
      <protection locked="0"/>
    </xf>
    <xf numFmtId="3" fontId="4" fillId="0" borderId="0" xfId="3" applyNumberFormat="1" applyFont="1" applyAlignment="1">
      <alignment vertical="center"/>
    </xf>
    <xf numFmtId="0" fontId="2" fillId="0" borderId="51" xfId="3" applyFont="1" applyBorder="1" applyAlignment="1">
      <alignment vertical="center" shrinkToFit="1"/>
    </xf>
    <xf numFmtId="0" fontId="2" fillId="0" borderId="52" xfId="3" applyFont="1" applyBorder="1" applyAlignment="1">
      <alignment vertical="center" shrinkToFit="1"/>
    </xf>
    <xf numFmtId="0" fontId="4" fillId="0" borderId="53" xfId="3" applyFont="1" applyBorder="1" applyAlignment="1" applyProtection="1">
      <alignment horizontal="center" vertical="center" shrinkToFit="1"/>
      <protection locked="0"/>
    </xf>
    <xf numFmtId="3" fontId="4" fillId="0" borderId="1" xfId="3" applyNumberFormat="1" applyFont="1" applyBorder="1" applyAlignment="1" applyProtection="1">
      <alignment vertical="center" shrinkToFit="1"/>
      <protection locked="0"/>
    </xf>
    <xf numFmtId="3" fontId="4" fillId="0" borderId="2" xfId="3" applyNumberFormat="1" applyFont="1" applyBorder="1" applyAlignment="1" applyProtection="1">
      <alignment vertical="center" shrinkToFit="1"/>
      <protection locked="0"/>
    </xf>
    <xf numFmtId="0" fontId="4" fillId="0" borderId="4" xfId="3" applyFont="1" applyBorder="1" applyAlignment="1" applyProtection="1">
      <alignment horizontal="center" vertical="center" shrinkToFit="1"/>
      <protection locked="0"/>
    </xf>
    <xf numFmtId="180" fontId="4" fillId="0" borderId="4" xfId="3" applyNumberFormat="1" applyFont="1" applyBorder="1" applyAlignment="1" applyProtection="1">
      <alignment horizontal="distributed" vertical="center" shrinkToFit="1"/>
      <protection locked="0"/>
    </xf>
    <xf numFmtId="0" fontId="4" fillId="0" borderId="47" xfId="3" applyFont="1" applyBorder="1" applyAlignment="1" applyProtection="1">
      <alignment vertical="center" shrinkToFit="1"/>
      <protection locked="0"/>
    </xf>
    <xf numFmtId="3" fontId="4" fillId="0" borderId="54" xfId="3" applyNumberFormat="1" applyFont="1" applyBorder="1" applyAlignment="1" applyProtection="1">
      <alignment vertical="center" shrinkToFit="1"/>
      <protection locked="0"/>
    </xf>
    <xf numFmtId="3" fontId="4" fillId="0" borderId="6" xfId="3" applyNumberFormat="1" applyFont="1" applyBorder="1" applyAlignment="1" applyProtection="1">
      <alignment vertical="center" shrinkToFit="1"/>
      <protection locked="0"/>
    </xf>
    <xf numFmtId="0" fontId="4" fillId="0" borderId="8" xfId="3" applyFont="1" applyBorder="1" applyAlignment="1" applyProtection="1">
      <alignment horizontal="center" vertical="center" shrinkToFit="1"/>
      <protection locked="0"/>
    </xf>
    <xf numFmtId="180" fontId="4" fillId="0" borderId="8" xfId="3" applyNumberFormat="1" applyFont="1" applyBorder="1" applyAlignment="1" applyProtection="1">
      <alignment horizontal="distributed" vertical="center" shrinkToFit="1"/>
      <protection locked="0"/>
    </xf>
    <xf numFmtId="3" fontId="4" fillId="0" borderId="27" xfId="3" applyNumberFormat="1" applyFont="1" applyBorder="1" applyAlignment="1" applyProtection="1">
      <alignment vertical="center" shrinkToFit="1"/>
      <protection locked="0"/>
    </xf>
    <xf numFmtId="0" fontId="4" fillId="0" borderId="30" xfId="3" applyFont="1" applyBorder="1" applyAlignment="1" applyProtection="1">
      <alignment vertical="center" shrinkToFit="1"/>
      <protection locked="0"/>
    </xf>
    <xf numFmtId="3" fontId="4" fillId="0" borderId="55" xfId="3" applyNumberFormat="1" applyFont="1" applyBorder="1" applyAlignment="1" applyProtection="1">
      <alignment vertical="center" shrinkToFit="1"/>
      <protection locked="0"/>
    </xf>
    <xf numFmtId="3" fontId="4" fillId="0" borderId="56" xfId="3" applyNumberFormat="1" applyFont="1" applyBorder="1" applyAlignment="1" applyProtection="1">
      <alignment vertical="center" shrinkToFit="1"/>
      <protection locked="0"/>
    </xf>
    <xf numFmtId="180" fontId="4" fillId="0" borderId="57" xfId="3" applyNumberFormat="1" applyFont="1" applyBorder="1" applyAlignment="1" applyProtection="1">
      <alignment horizontal="distributed" vertical="center" shrinkToFit="1"/>
      <protection locked="0"/>
    </xf>
    <xf numFmtId="0" fontId="4" fillId="0" borderId="58" xfId="3" applyFont="1" applyBorder="1" applyAlignment="1" applyProtection="1">
      <alignment vertical="center" shrinkToFit="1"/>
      <protection locked="0"/>
    </xf>
    <xf numFmtId="0" fontId="2" fillId="0" borderId="59" xfId="3" applyFont="1" applyBorder="1" applyAlignment="1" applyProtection="1">
      <alignment vertical="center" shrinkToFit="1"/>
      <protection locked="0"/>
    </xf>
    <xf numFmtId="0" fontId="2" fillId="0" borderId="15" xfId="3" applyFont="1" applyBorder="1" applyAlignment="1" applyProtection="1">
      <alignment vertical="center" shrinkToFit="1"/>
      <protection locked="0"/>
    </xf>
    <xf numFmtId="0" fontId="2" fillId="0" borderId="0" xfId="3" applyFont="1" applyAlignment="1" applyProtection="1">
      <alignment vertical="center" shrinkToFit="1"/>
      <protection locked="0"/>
    </xf>
    <xf numFmtId="0" fontId="4" fillId="0" borderId="29" xfId="3" applyFont="1" applyBorder="1" applyAlignment="1" applyProtection="1">
      <alignment horizontal="center" vertical="center" shrinkToFit="1"/>
      <protection locked="0"/>
    </xf>
    <xf numFmtId="0" fontId="4" fillId="0" borderId="60" xfId="3" applyFont="1" applyBorder="1" applyAlignment="1" applyProtection="1">
      <alignment horizontal="center" vertical="center" shrinkToFit="1"/>
      <protection locked="0"/>
    </xf>
    <xf numFmtId="0" fontId="4" fillId="0" borderId="57" xfId="3" applyFont="1" applyBorder="1" applyAlignment="1" applyProtection="1">
      <alignment horizontal="distributed" vertical="center" shrinkToFit="1"/>
      <protection locked="0"/>
    </xf>
    <xf numFmtId="0" fontId="4" fillId="0" borderId="58" xfId="3" applyFont="1" applyBorder="1" applyAlignment="1" applyProtection="1">
      <alignment horizontal="center" vertical="center" shrinkToFit="1"/>
      <protection locked="0"/>
    </xf>
    <xf numFmtId="3" fontId="6" fillId="0" borderId="0" xfId="3" applyNumberFormat="1" applyFont="1" applyProtection="1">
      <protection locked="0"/>
    </xf>
    <xf numFmtId="0" fontId="4" fillId="0" borderId="61" xfId="3" applyFont="1" applyBorder="1" applyAlignment="1" applyProtection="1">
      <alignment shrinkToFit="1"/>
      <protection locked="0"/>
    </xf>
    <xf numFmtId="3" fontId="10" fillId="0" borderId="62" xfId="3" applyNumberFormat="1" applyFont="1" applyBorder="1" applyAlignment="1" applyProtection="1">
      <alignment horizontal="right" shrinkToFit="1"/>
      <protection locked="0"/>
    </xf>
    <xf numFmtId="0" fontId="10" fillId="0" borderId="0" xfId="3" applyFont="1" applyAlignment="1" applyProtection="1">
      <alignment shrinkToFit="1"/>
      <protection locked="0"/>
    </xf>
    <xf numFmtId="0" fontId="10" fillId="0" borderId="29" xfId="3" applyFont="1" applyBorder="1" applyAlignment="1" applyProtection="1">
      <alignment shrinkToFit="1"/>
      <protection locked="0"/>
    </xf>
    <xf numFmtId="0" fontId="10" fillId="0" borderId="64" xfId="3" applyFont="1" applyBorder="1" applyAlignment="1" applyProtection="1">
      <alignment shrinkToFit="1"/>
      <protection locked="0"/>
    </xf>
    <xf numFmtId="0" fontId="4" fillId="0" borderId="0" xfId="3" applyFont="1" applyAlignment="1" applyProtection="1">
      <alignment shrinkToFit="1"/>
      <protection locked="0"/>
    </xf>
    <xf numFmtId="0" fontId="4" fillId="0" borderId="29" xfId="3" applyFont="1" applyBorder="1" applyAlignment="1" applyProtection="1">
      <alignment shrinkToFit="1"/>
      <protection locked="0"/>
    </xf>
    <xf numFmtId="0" fontId="4" fillId="0" borderId="65" xfId="3" applyFont="1" applyBorder="1" applyAlignment="1" applyProtection="1">
      <alignment horizontal="center" vertical="center" shrinkToFit="1"/>
      <protection locked="0"/>
    </xf>
    <xf numFmtId="0" fontId="4" fillId="0" borderId="66" xfId="3" applyFont="1" applyBorder="1" applyAlignment="1" applyProtection="1">
      <alignment horizontal="center" vertical="center" shrinkToFit="1"/>
      <protection locked="0"/>
    </xf>
    <xf numFmtId="0" fontId="4" fillId="0" borderId="37" xfId="3" applyFont="1" applyBorder="1" applyAlignment="1" applyProtection="1">
      <alignment horizontal="center" vertical="center" shrinkToFit="1"/>
      <protection locked="0"/>
    </xf>
    <xf numFmtId="0" fontId="4" fillId="0" borderId="38" xfId="3" applyFont="1" applyBorder="1" applyAlignment="1" applyProtection="1">
      <alignment horizontal="center" vertical="center" shrinkToFit="1"/>
      <protection locked="0"/>
    </xf>
    <xf numFmtId="0" fontId="4" fillId="0" borderId="67" xfId="3" applyFont="1" applyBorder="1" applyAlignment="1" applyProtection="1">
      <alignment horizontal="center" vertical="center" shrinkToFit="1"/>
      <protection locked="0"/>
    </xf>
    <xf numFmtId="0" fontId="4" fillId="0" borderId="40" xfId="3" applyFont="1" applyBorder="1" applyAlignment="1" applyProtection="1">
      <alignment horizontal="center" vertical="center" shrinkToFit="1"/>
      <protection locked="0"/>
    </xf>
    <xf numFmtId="0" fontId="4" fillId="0" borderId="42" xfId="3" applyFont="1" applyBorder="1" applyAlignment="1" applyProtection="1">
      <alignment horizontal="center" vertical="center" shrinkToFit="1"/>
      <protection locked="0"/>
    </xf>
    <xf numFmtId="0" fontId="4" fillId="0" borderId="43" xfId="3" applyFont="1" applyBorder="1" applyAlignment="1" applyProtection="1">
      <alignment horizontal="center" vertical="center" shrinkToFit="1"/>
      <protection locked="0"/>
    </xf>
    <xf numFmtId="0" fontId="4" fillId="0" borderId="45" xfId="3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shrinkToFit="1"/>
    </xf>
    <xf numFmtId="182" fontId="2" fillId="0" borderId="0" xfId="0" applyNumberFormat="1" applyFont="1" applyAlignment="1" applyProtection="1">
      <alignment shrinkToFit="1"/>
      <protection locked="0"/>
    </xf>
    <xf numFmtId="49" fontId="2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shrinkToFit="1"/>
    </xf>
    <xf numFmtId="0" fontId="15" fillId="0" borderId="0" xfId="0" applyFont="1" applyAlignment="1">
      <alignment shrinkToFit="1"/>
    </xf>
    <xf numFmtId="182" fontId="16" fillId="0" borderId="69" xfId="0" applyNumberFormat="1" applyFont="1" applyBorder="1" applyAlignment="1" applyProtection="1">
      <alignment vertical="center"/>
      <protection locked="0"/>
    </xf>
    <xf numFmtId="182" fontId="16" fillId="0" borderId="70" xfId="0" applyNumberFormat="1" applyFont="1" applyBorder="1" applyAlignment="1">
      <alignment horizontal="center" vertical="center"/>
    </xf>
    <xf numFmtId="3" fontId="17" fillId="0" borderId="69" xfId="0" applyNumberFormat="1" applyFont="1" applyBorder="1" applyAlignment="1">
      <alignment vertical="center"/>
    </xf>
    <xf numFmtId="182" fontId="16" fillId="0" borderId="54" xfId="0" applyNumberFormat="1" applyFont="1" applyBorder="1" applyAlignment="1" applyProtection="1">
      <alignment vertical="center"/>
      <protection locked="0"/>
    </xf>
    <xf numFmtId="182" fontId="16" fillId="0" borderId="71" xfId="0" applyNumberFormat="1" applyFont="1" applyBorder="1" applyAlignment="1">
      <alignment horizontal="center" vertical="center"/>
    </xf>
    <xf numFmtId="3" fontId="16" fillId="0" borderId="54" xfId="0" applyNumberFormat="1" applyFont="1" applyBorder="1" applyAlignment="1">
      <alignment vertical="center"/>
    </xf>
    <xf numFmtId="3" fontId="16" fillId="0" borderId="9" xfId="0" applyNumberFormat="1" applyFont="1" applyBorder="1" applyAlignment="1">
      <alignment vertical="center"/>
    </xf>
    <xf numFmtId="3" fontId="16" fillId="0" borderId="48" xfId="0" applyNumberFormat="1" applyFont="1" applyBorder="1" applyAlignment="1">
      <alignment vertical="center"/>
    </xf>
    <xf numFmtId="3" fontId="17" fillId="0" borderId="54" xfId="0" applyNumberFormat="1" applyFont="1" applyBorder="1" applyAlignment="1">
      <alignment vertical="center"/>
    </xf>
    <xf numFmtId="182" fontId="16" fillId="0" borderId="71" xfId="0" applyNumberFormat="1" applyFont="1" applyBorder="1" applyAlignment="1">
      <alignment horizontal="left" vertical="center"/>
    </xf>
    <xf numFmtId="182" fontId="16" fillId="0" borderId="72" xfId="0" applyNumberFormat="1" applyFont="1" applyBorder="1" applyAlignment="1" applyProtection="1">
      <alignment vertical="center"/>
      <protection locked="0"/>
    </xf>
    <xf numFmtId="0" fontId="15" fillId="0" borderId="73" xfId="0" applyFont="1" applyBorder="1" applyAlignment="1">
      <alignment vertical="center" shrinkToFit="1"/>
    </xf>
    <xf numFmtId="0" fontId="15" fillId="0" borderId="60" xfId="0" applyFont="1" applyBorder="1" applyAlignment="1">
      <alignment vertical="center" shrinkToFit="1"/>
    </xf>
    <xf numFmtId="0" fontId="15" fillId="0" borderId="74" xfId="0" applyFont="1" applyBorder="1" applyAlignment="1">
      <alignment vertical="center" shrinkToFit="1"/>
    </xf>
    <xf numFmtId="182" fontId="16" fillId="0" borderId="59" xfId="0" applyNumberFormat="1" applyFont="1" applyBorder="1" applyAlignment="1" applyProtection="1">
      <alignment vertical="center"/>
      <protection locked="0"/>
    </xf>
    <xf numFmtId="0" fontId="15" fillId="0" borderId="16" xfId="0" applyFont="1" applyBorder="1" applyAlignment="1">
      <alignment vertical="center" shrinkToFit="1"/>
    </xf>
    <xf numFmtId="0" fontId="15" fillId="0" borderId="50" xfId="0" applyFont="1" applyBorder="1" applyAlignment="1">
      <alignment vertical="center" shrinkToFit="1"/>
    </xf>
    <xf numFmtId="0" fontId="15" fillId="0" borderId="75" xfId="0" applyFont="1" applyBorder="1" applyAlignment="1">
      <alignment vertical="center" shrinkToFit="1"/>
    </xf>
    <xf numFmtId="182" fontId="16" fillId="0" borderId="76" xfId="0" applyNumberFormat="1" applyFont="1" applyBorder="1" applyAlignment="1" applyProtection="1">
      <alignment vertical="center"/>
      <protection locked="0"/>
    </xf>
    <xf numFmtId="0" fontId="15" fillId="0" borderId="12" xfId="0" applyFont="1" applyBorder="1" applyAlignment="1">
      <alignment vertical="center" shrinkToFit="1"/>
    </xf>
    <xf numFmtId="0" fontId="15" fillId="0" borderId="77" xfId="0" applyFont="1" applyBorder="1" applyAlignment="1">
      <alignment vertical="center" shrinkToFit="1"/>
    </xf>
    <xf numFmtId="0" fontId="15" fillId="0" borderId="78" xfId="0" applyFont="1" applyBorder="1" applyAlignment="1">
      <alignment vertical="center" shrinkToFit="1"/>
    </xf>
    <xf numFmtId="0" fontId="15" fillId="0" borderId="9" xfId="0" applyFont="1" applyBorder="1" applyAlignment="1">
      <alignment vertical="center" shrinkToFit="1"/>
    </xf>
    <xf numFmtId="0" fontId="15" fillId="0" borderId="48" xfId="0" applyFont="1" applyBorder="1" applyAlignment="1">
      <alignment vertical="center" shrinkToFit="1"/>
    </xf>
    <xf numFmtId="0" fontId="16" fillId="0" borderId="71" xfId="0" applyFont="1" applyBorder="1" applyAlignment="1">
      <alignment vertical="center" shrinkToFit="1"/>
    </xf>
    <xf numFmtId="0" fontId="15" fillId="0" borderId="72" xfId="0" applyFont="1" applyBorder="1" applyAlignment="1">
      <alignment vertical="center" shrinkToFit="1"/>
    </xf>
    <xf numFmtId="0" fontId="15" fillId="0" borderId="71" xfId="0" applyFont="1" applyBorder="1" applyAlignment="1">
      <alignment vertical="center" shrinkToFit="1"/>
    </xf>
    <xf numFmtId="3" fontId="16" fillId="0" borderId="59" xfId="0" applyNumberFormat="1" applyFont="1" applyBorder="1" applyAlignment="1">
      <alignment vertical="center"/>
    </xf>
    <xf numFmtId="182" fontId="16" fillId="0" borderId="75" xfId="0" applyNumberFormat="1" applyFont="1" applyBorder="1" applyAlignment="1">
      <alignment vertical="center"/>
    </xf>
    <xf numFmtId="3" fontId="17" fillId="0" borderId="59" xfId="0" applyNumberFormat="1" applyFont="1" applyBorder="1" applyAlignment="1">
      <alignment vertical="center"/>
    </xf>
    <xf numFmtId="182" fontId="16" fillId="0" borderId="75" xfId="0" applyNumberFormat="1" applyFont="1" applyBorder="1" applyAlignment="1">
      <alignment horizontal="center" vertical="center"/>
    </xf>
    <xf numFmtId="182" fontId="4" fillId="0" borderId="61" xfId="0" applyNumberFormat="1" applyFont="1" applyBorder="1" applyProtection="1">
      <protection locked="0"/>
    </xf>
    <xf numFmtId="3" fontId="4" fillId="0" borderId="16" xfId="0" applyNumberFormat="1" applyFont="1" applyBorder="1" applyProtection="1">
      <protection locked="0"/>
    </xf>
    <xf numFmtId="3" fontId="4" fillId="0" borderId="79" xfId="0" applyNumberFormat="1" applyFont="1" applyBorder="1" applyProtection="1">
      <protection locked="0"/>
    </xf>
    <xf numFmtId="3" fontId="4" fillId="0" borderId="80" xfId="0" applyNumberFormat="1" applyFont="1" applyBorder="1" applyProtection="1">
      <protection locked="0"/>
    </xf>
    <xf numFmtId="182" fontId="4" fillId="0" borderId="81" xfId="0" applyNumberFormat="1" applyFont="1" applyBorder="1" applyAlignment="1" applyProtection="1">
      <alignment horizontal="center"/>
      <protection locked="0"/>
    </xf>
    <xf numFmtId="3" fontId="4" fillId="0" borderId="0" xfId="0" applyNumberFormat="1" applyFont="1" applyProtection="1">
      <protection locked="0"/>
    </xf>
    <xf numFmtId="3" fontId="4" fillId="0" borderId="61" xfId="0" applyNumberFormat="1" applyFont="1" applyBorder="1" applyProtection="1">
      <protection locked="0"/>
    </xf>
    <xf numFmtId="182" fontId="4" fillId="0" borderId="81" xfId="0" applyNumberFormat="1" applyFont="1" applyBorder="1" applyProtection="1">
      <protection locked="0"/>
    </xf>
    <xf numFmtId="0" fontId="4" fillId="0" borderId="0" xfId="0" applyFont="1" applyAlignment="1">
      <alignment shrinkToFit="1"/>
    </xf>
    <xf numFmtId="0" fontId="6" fillId="0" borderId="0" xfId="0" applyFont="1" applyAlignment="1" applyProtection="1">
      <alignment horizontal="left" shrinkToFit="1"/>
      <protection locked="0"/>
    </xf>
    <xf numFmtId="49" fontId="4" fillId="0" borderId="0" xfId="0" applyNumberFormat="1" applyFont="1" applyAlignment="1">
      <alignment horizontal="right"/>
    </xf>
    <xf numFmtId="0" fontId="2" fillId="0" borderId="0" xfId="0" applyFont="1" applyAlignment="1">
      <alignment vertical="center"/>
    </xf>
    <xf numFmtId="0" fontId="4" fillId="0" borderId="0" xfId="0" applyFont="1" applyProtection="1">
      <protection locked="0"/>
    </xf>
    <xf numFmtId="0" fontId="19" fillId="0" borderId="0" xfId="0" applyFont="1"/>
    <xf numFmtId="184" fontId="4" fillId="0" borderId="0" xfId="0" applyNumberFormat="1" applyFont="1" applyProtection="1">
      <protection locked="0"/>
    </xf>
    <xf numFmtId="2" fontId="4" fillId="0" borderId="0" xfId="0" applyNumberFormat="1" applyFont="1" applyProtection="1">
      <protection locked="0"/>
    </xf>
    <xf numFmtId="185" fontId="4" fillId="0" borderId="0" xfId="0" applyNumberFormat="1" applyFont="1" applyProtection="1">
      <protection locked="0"/>
    </xf>
    <xf numFmtId="185" fontId="4" fillId="0" borderId="0" xfId="0" applyNumberFormat="1" applyFont="1" applyAlignment="1" applyProtection="1">
      <alignment vertical="center"/>
      <protection locked="0"/>
    </xf>
    <xf numFmtId="49" fontId="4" fillId="0" borderId="0" xfId="1" applyNumberFormat="1" applyFont="1" applyBorder="1" applyAlignment="1">
      <alignment horizontal="right"/>
    </xf>
    <xf numFmtId="186" fontId="20" fillId="0" borderId="0" xfId="0" applyNumberFormat="1" applyFont="1"/>
    <xf numFmtId="184" fontId="4" fillId="0" borderId="5" xfId="0" applyNumberFormat="1" applyFont="1" applyBorder="1" applyAlignment="1" applyProtection="1">
      <alignment horizontal="right" vertical="center"/>
      <protection locked="0"/>
    </xf>
    <xf numFmtId="185" fontId="4" fillId="0" borderId="2" xfId="0" applyNumberFormat="1" applyFont="1" applyBorder="1" applyAlignment="1">
      <alignment horizontal="right" vertical="center"/>
    </xf>
    <xf numFmtId="187" fontId="4" fillId="0" borderId="2" xfId="0" applyNumberFormat="1" applyFont="1" applyBorder="1" applyAlignment="1">
      <alignment horizontal="right" vertical="center"/>
    </xf>
    <xf numFmtId="0" fontId="4" fillId="0" borderId="26" xfId="0" applyFont="1" applyBorder="1" applyAlignment="1">
      <alignment vertical="center"/>
    </xf>
    <xf numFmtId="186" fontId="20" fillId="0" borderId="0" xfId="1" applyNumberFormat="1" applyFont="1" applyBorder="1"/>
    <xf numFmtId="184" fontId="4" fillId="0" borderId="55" xfId="0" applyNumberFormat="1" applyFont="1" applyBorder="1" applyAlignment="1" applyProtection="1">
      <alignment horizontal="right" vertical="center"/>
      <protection locked="0"/>
    </xf>
    <xf numFmtId="185" fontId="4" fillId="0" borderId="6" xfId="0" applyNumberFormat="1" applyFont="1" applyBorder="1" applyAlignment="1">
      <alignment horizontal="right" vertical="center"/>
    </xf>
    <xf numFmtId="187" fontId="4" fillId="0" borderId="6" xfId="0" applyNumberFormat="1" applyFont="1" applyBorder="1" applyAlignment="1">
      <alignment horizontal="right" vertical="center"/>
    </xf>
    <xf numFmtId="0" fontId="4" fillId="0" borderId="29" xfId="0" applyFont="1" applyBorder="1" applyAlignment="1">
      <alignment vertical="center"/>
    </xf>
    <xf numFmtId="187" fontId="4" fillId="0" borderId="6" xfId="0" applyNumberFormat="1" applyFont="1" applyBorder="1" applyAlignment="1" applyProtection="1">
      <alignment horizontal="right" vertical="center"/>
      <protection locked="0"/>
    </xf>
    <xf numFmtId="185" fontId="4" fillId="0" borderId="56" xfId="0" applyNumberFormat="1" applyFont="1" applyBorder="1" applyAlignment="1">
      <alignment horizontal="right" vertical="center"/>
    </xf>
    <xf numFmtId="187" fontId="4" fillId="0" borderId="73" xfId="0" applyNumberFormat="1" applyFont="1" applyBorder="1" applyAlignment="1" applyProtection="1">
      <alignment horizontal="right" vertical="center"/>
      <protection locked="0"/>
    </xf>
    <xf numFmtId="187" fontId="4" fillId="0" borderId="56" xfId="0" applyNumberFormat="1" applyFont="1" applyBorder="1" applyAlignment="1" applyProtection="1">
      <alignment horizontal="right" vertical="center"/>
      <protection locked="0"/>
    </xf>
    <xf numFmtId="185" fontId="4" fillId="0" borderId="73" xfId="0" applyNumberFormat="1" applyFont="1" applyBorder="1" applyAlignment="1">
      <alignment horizontal="right" vertical="center"/>
    </xf>
    <xf numFmtId="184" fontId="4" fillId="0" borderId="31" xfId="0" applyNumberFormat="1" applyFont="1" applyBorder="1" applyAlignment="1" applyProtection="1">
      <alignment horizontal="right" vertical="center"/>
      <protection locked="0"/>
    </xf>
    <xf numFmtId="185" fontId="4" fillId="0" borderId="32" xfId="0" applyNumberFormat="1" applyFont="1" applyBorder="1" applyAlignment="1">
      <alignment horizontal="right" vertical="center"/>
    </xf>
    <xf numFmtId="187" fontId="4" fillId="0" borderId="32" xfId="0" applyNumberFormat="1" applyFont="1" applyBorder="1" applyAlignment="1">
      <alignment horizontal="right" vertical="center"/>
    </xf>
    <xf numFmtId="187" fontId="4" fillId="0" borderId="32" xfId="0" applyNumberFormat="1" applyFont="1" applyBorder="1" applyAlignment="1" applyProtection="1">
      <alignment horizontal="right" vertical="center"/>
      <protection locked="0"/>
    </xf>
    <xf numFmtId="0" fontId="4" fillId="0" borderId="48" xfId="0" applyFont="1" applyBorder="1" applyAlignment="1" applyProtection="1">
      <alignment horizontal="left" vertical="center"/>
      <protection locked="0"/>
    </xf>
    <xf numFmtId="0" fontId="4" fillId="0" borderId="8" xfId="0" quotePrefix="1" applyFont="1" applyBorder="1" applyAlignment="1" applyProtection="1">
      <alignment horizontal="center" vertical="center"/>
      <protection locked="0"/>
    </xf>
    <xf numFmtId="0" fontId="4" fillId="0" borderId="86" xfId="0" applyFont="1" applyBorder="1" applyAlignment="1">
      <alignment vertical="center"/>
    </xf>
    <xf numFmtId="184" fontId="4" fillId="0" borderId="35" xfId="0" applyNumberFormat="1" applyFont="1" applyBorder="1" applyAlignment="1" applyProtection="1">
      <alignment horizontal="right" vertical="center"/>
      <protection locked="0"/>
    </xf>
    <xf numFmtId="185" fontId="4" fillId="0" borderId="87" xfId="0" applyNumberFormat="1" applyFont="1" applyBorder="1" applyAlignment="1">
      <alignment horizontal="right" vertical="center"/>
    </xf>
    <xf numFmtId="187" fontId="4" fillId="0" borderId="87" xfId="0" applyNumberFormat="1" applyFont="1" applyBorder="1" applyAlignment="1">
      <alignment horizontal="right" vertical="center"/>
    </xf>
    <xf numFmtId="0" fontId="4" fillId="0" borderId="67" xfId="0" applyFont="1" applyBorder="1" applyAlignment="1">
      <alignment vertical="center"/>
    </xf>
    <xf numFmtId="49" fontId="20" fillId="0" borderId="0" xfId="0" applyNumberFormat="1" applyFont="1" applyProtection="1">
      <protection locked="0"/>
    </xf>
    <xf numFmtId="184" fontId="4" fillId="0" borderId="27" xfId="0" applyNumberFormat="1" applyFont="1" applyBorder="1" applyAlignment="1" applyProtection="1">
      <alignment horizontal="right" vertical="center"/>
      <protection locked="0"/>
    </xf>
    <xf numFmtId="185" fontId="4" fillId="0" borderId="6" xfId="0" applyNumberFormat="1" applyFont="1" applyBorder="1" applyAlignment="1" applyProtection="1">
      <alignment horizontal="right" vertical="center"/>
      <protection locked="0"/>
    </xf>
    <xf numFmtId="0" fontId="21" fillId="0" borderId="0" xfId="0" applyFont="1"/>
    <xf numFmtId="0" fontId="4" fillId="0" borderId="30" xfId="0" applyFont="1" applyBorder="1" applyAlignment="1">
      <alignment vertical="center"/>
    </xf>
    <xf numFmtId="186" fontId="20" fillId="3" borderId="0" xfId="1" applyNumberFormat="1" applyFont="1" applyFill="1" applyBorder="1"/>
    <xf numFmtId="185" fontId="4" fillId="0" borderId="15" xfId="0" applyNumberFormat="1" applyFont="1" applyBorder="1" applyAlignment="1">
      <alignment horizontal="right" vertical="center"/>
    </xf>
    <xf numFmtId="187" fontId="4" fillId="0" borderId="16" xfId="0" applyNumberFormat="1" applyFont="1" applyBorder="1" applyAlignment="1" applyProtection="1">
      <alignment horizontal="right" vertical="center"/>
      <protection locked="0"/>
    </xf>
    <xf numFmtId="185" fontId="4" fillId="0" borderId="16" xfId="0" applyNumberFormat="1" applyFont="1" applyBorder="1" applyAlignment="1">
      <alignment horizontal="right" vertical="center"/>
    </xf>
    <xf numFmtId="0" fontId="4" fillId="0" borderId="30" xfId="0" applyFont="1" applyBorder="1" applyAlignment="1" applyProtection="1">
      <alignment horizontal="right" vertical="center"/>
      <protection locked="0"/>
    </xf>
    <xf numFmtId="187" fontId="4" fillId="0" borderId="9" xfId="0" applyNumberFormat="1" applyFont="1" applyBorder="1" applyAlignment="1" applyProtection="1">
      <alignment horizontal="right" vertical="center"/>
      <protection locked="0"/>
    </xf>
    <xf numFmtId="185" fontId="4" fillId="0" borderId="9" xfId="0" applyNumberFormat="1" applyFont="1" applyBorder="1" applyAlignment="1">
      <alignment horizontal="right" vertical="center"/>
    </xf>
    <xf numFmtId="0" fontId="4" fillId="0" borderId="29" xfId="0" applyFont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4" fillId="0" borderId="50" xfId="0" applyFont="1" applyBorder="1" applyAlignment="1" applyProtection="1">
      <alignment horizontal="left" vertical="center"/>
      <protection locked="0"/>
    </xf>
    <xf numFmtId="0" fontId="4" fillId="0" borderId="0" xfId="0" quotePrefix="1" applyFont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right"/>
      <protection locked="0"/>
    </xf>
    <xf numFmtId="185" fontId="4" fillId="0" borderId="8" xfId="0" applyNumberFormat="1" applyFont="1" applyBorder="1" applyAlignment="1">
      <alignment horizontal="right" vertical="center"/>
    </xf>
    <xf numFmtId="187" fontId="4" fillId="0" borderId="6" xfId="0" applyNumberFormat="1" applyFont="1" applyBorder="1" applyAlignment="1">
      <alignment vertical="center"/>
    </xf>
    <xf numFmtId="187" fontId="4" fillId="0" borderId="8" xfId="0" applyNumberFormat="1" applyFont="1" applyBorder="1" applyAlignment="1">
      <alignment vertical="center"/>
    </xf>
    <xf numFmtId="185" fontId="4" fillId="0" borderId="6" xfId="0" applyNumberFormat="1" applyFont="1" applyBorder="1" applyAlignment="1">
      <alignment vertical="center"/>
    </xf>
    <xf numFmtId="3" fontId="22" fillId="0" borderId="0" xfId="0" applyNumberFormat="1" applyFont="1" applyProtection="1">
      <protection locked="0"/>
    </xf>
    <xf numFmtId="0" fontId="23" fillId="0" borderId="0" xfId="0" applyFont="1" applyProtection="1">
      <protection locked="0"/>
    </xf>
    <xf numFmtId="49" fontId="4" fillId="0" borderId="0" xfId="0" applyNumberFormat="1" applyFont="1" applyAlignment="1" applyProtection="1">
      <alignment horizontal="center"/>
      <protection locked="0"/>
    </xf>
    <xf numFmtId="0" fontId="4" fillId="0" borderId="65" xfId="0" applyFont="1" applyBorder="1" applyAlignment="1" applyProtection="1">
      <alignment horizontal="center" vertical="center"/>
      <protection locked="0"/>
    </xf>
    <xf numFmtId="0" fontId="4" fillId="0" borderId="39" xfId="0" applyFont="1" applyBorder="1" applyAlignment="1" applyProtection="1">
      <alignment horizontal="center" vertical="center"/>
      <protection locked="0"/>
    </xf>
    <xf numFmtId="0" fontId="20" fillId="0" borderId="0" xfId="0" applyFont="1"/>
    <xf numFmtId="0" fontId="25" fillId="0" borderId="0" xfId="4" applyFont="1" applyProtection="1">
      <protection locked="0"/>
    </xf>
    <xf numFmtId="0" fontId="6" fillId="0" borderId="0" xfId="4" applyFont="1" applyProtection="1">
      <protection locked="0"/>
    </xf>
    <xf numFmtId="0" fontId="26" fillId="0" borderId="0" xfId="4" applyFont="1" applyProtection="1">
      <protection locked="0"/>
    </xf>
    <xf numFmtId="0" fontId="26" fillId="0" borderId="0" xfId="4" applyFont="1" applyAlignment="1" applyProtection="1">
      <alignment horizontal="right"/>
      <protection locked="0"/>
    </xf>
    <xf numFmtId="0" fontId="27" fillId="0" borderId="0" xfId="4" applyFont="1" applyProtection="1">
      <protection locked="0"/>
    </xf>
    <xf numFmtId="188" fontId="26" fillId="0" borderId="0" xfId="4" applyNumberFormat="1" applyFont="1" applyAlignment="1" applyProtection="1">
      <alignment vertical="center"/>
      <protection locked="0"/>
    </xf>
    <xf numFmtId="188" fontId="27" fillId="0" borderId="0" xfId="4" applyNumberFormat="1" applyFont="1" applyAlignment="1" applyProtection="1">
      <alignment horizontal="right" vertical="center"/>
      <protection locked="0"/>
    </xf>
    <xf numFmtId="0" fontId="27" fillId="0" borderId="0" xfId="4" applyFont="1" applyAlignment="1" applyProtection="1">
      <alignment horizontal="right" vertical="center"/>
      <protection locked="0"/>
    </xf>
    <xf numFmtId="0" fontId="4" fillId="0" borderId="91" xfId="4" applyFont="1" applyBorder="1" applyAlignment="1" applyProtection="1">
      <alignment horizontal="center" vertical="center"/>
      <protection locked="0"/>
    </xf>
    <xf numFmtId="0" fontId="4" fillId="0" borderId="66" xfId="4" applyFont="1" applyBorder="1" applyAlignment="1" applyProtection="1">
      <alignment horizontal="center" vertical="center"/>
      <protection locked="0"/>
    </xf>
    <xf numFmtId="0" fontId="4" fillId="0" borderId="53" xfId="4" applyFont="1" applyBorder="1" applyProtection="1">
      <protection locked="0"/>
    </xf>
    <xf numFmtId="0" fontId="2" fillId="0" borderId="0" xfId="4" applyFont="1" applyProtection="1">
      <protection locked="0"/>
    </xf>
    <xf numFmtId="0" fontId="10" fillId="0" borderId="64" xfId="4" applyFont="1" applyBorder="1" applyAlignment="1" applyProtection="1">
      <alignment horizontal="right"/>
      <protection locked="0"/>
    </xf>
    <xf numFmtId="0" fontId="10" fillId="0" borderId="62" xfId="4" applyFont="1" applyBorder="1" applyAlignment="1" applyProtection="1">
      <alignment horizontal="right"/>
      <protection locked="0"/>
    </xf>
    <xf numFmtId="0" fontId="4" fillId="0" borderId="63" xfId="4" applyFont="1" applyBorder="1" applyProtection="1">
      <protection locked="0"/>
    </xf>
    <xf numFmtId="0" fontId="4" fillId="0" borderId="95" xfId="4" applyFont="1" applyBorder="1" applyProtection="1">
      <protection locked="0"/>
    </xf>
    <xf numFmtId="0" fontId="4" fillId="0" borderId="40" xfId="4" applyFont="1" applyBorder="1" applyAlignment="1" applyProtection="1">
      <alignment horizontal="center" vertical="center"/>
      <protection locked="0"/>
    </xf>
    <xf numFmtId="0" fontId="4" fillId="0" borderId="44" xfId="4" applyFont="1" applyBorder="1" applyAlignment="1" applyProtection="1">
      <alignment horizontal="center" vertical="center"/>
      <protection locked="0"/>
    </xf>
    <xf numFmtId="0" fontId="4" fillId="0" borderId="43" xfId="4" applyFont="1" applyBorder="1" applyAlignment="1" applyProtection="1">
      <alignment horizontal="centerContinuous" vertical="center"/>
      <protection locked="0"/>
    </xf>
    <xf numFmtId="0" fontId="4" fillId="0" borderId="45" xfId="4" applyFont="1" applyBorder="1" applyAlignment="1" applyProtection="1">
      <alignment horizontal="centerContinuous" vertical="center"/>
      <protection locked="0"/>
    </xf>
    <xf numFmtId="0" fontId="10" fillId="0" borderId="0" xfId="4" applyFont="1" applyProtection="1">
      <protection locked="0"/>
    </xf>
    <xf numFmtId="0" fontId="29" fillId="0" borderId="0" xfId="6" applyFont="1">
      <alignment vertical="center"/>
    </xf>
    <xf numFmtId="0" fontId="29" fillId="0" borderId="0" xfId="6" applyFont="1" applyAlignment="1"/>
    <xf numFmtId="0" fontId="25" fillId="0" borderId="0" xfId="4" applyFont="1"/>
    <xf numFmtId="0" fontId="26" fillId="0" borderId="0" xfId="4" applyFont="1"/>
    <xf numFmtId="0" fontId="26" fillId="0" borderId="48" xfId="4" applyFont="1" applyBorder="1" applyAlignment="1" applyProtection="1">
      <alignment horizontal="left" vertical="center"/>
      <protection locked="0"/>
    </xf>
    <xf numFmtId="0" fontId="26" fillId="0" borderId="8" xfId="4" applyFont="1" applyBorder="1" applyAlignment="1" applyProtection="1">
      <alignment horizontal="left" vertical="center"/>
      <protection locked="0"/>
    </xf>
    <xf numFmtId="0" fontId="26" fillId="0" borderId="8" xfId="4" quotePrefix="1" applyFont="1" applyBorder="1" applyAlignment="1" applyProtection="1">
      <alignment horizontal="center" vertical="center"/>
      <protection locked="0"/>
    </xf>
    <xf numFmtId="0" fontId="26" fillId="0" borderId="50" xfId="4" applyFont="1" applyBorder="1" applyAlignment="1" applyProtection="1">
      <alignment horizontal="left" vertical="center"/>
      <protection locked="0"/>
    </xf>
    <xf numFmtId="0" fontId="26" fillId="0" borderId="57" xfId="4" quotePrefix="1" applyFont="1" applyBorder="1" applyAlignment="1" applyProtection="1">
      <alignment horizontal="center" vertical="center"/>
      <protection locked="0"/>
    </xf>
    <xf numFmtId="188" fontId="27" fillId="0" borderId="0" xfId="4" applyNumberFormat="1" applyFont="1" applyProtection="1">
      <protection locked="0"/>
    </xf>
    <xf numFmtId="3" fontId="26" fillId="0" borderId="79" xfId="4" applyNumberFormat="1" applyFont="1" applyBorder="1" applyProtection="1">
      <protection locked="0"/>
    </xf>
    <xf numFmtId="3" fontId="26" fillId="0" borderId="63" xfId="4" applyNumberFormat="1" applyFont="1" applyBorder="1" applyProtection="1">
      <protection locked="0"/>
    </xf>
    <xf numFmtId="0" fontId="10" fillId="0" borderId="106" xfId="0" applyFont="1" applyBorder="1" applyAlignment="1" applyProtection="1">
      <alignment horizontal="center" vertical="center"/>
      <protection locked="0"/>
    </xf>
    <xf numFmtId="0" fontId="10" fillId="0" borderId="107" xfId="0" applyFont="1" applyBorder="1" applyProtection="1"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30" xfId="0" applyFont="1" applyBorder="1" applyProtection="1">
      <protection locked="0"/>
    </xf>
    <xf numFmtId="0" fontId="10" fillId="0" borderId="33" xfId="0" applyFont="1" applyBorder="1" applyAlignment="1" applyProtection="1">
      <alignment horizontal="distributed" vertical="center"/>
      <protection locked="0"/>
    </xf>
    <xf numFmtId="0" fontId="10" fillId="0" borderId="34" xfId="0" applyFont="1" applyBorder="1" applyProtection="1">
      <protection locked="0"/>
    </xf>
    <xf numFmtId="0" fontId="4" fillId="0" borderId="0" xfId="0" applyFont="1" applyAlignment="1" applyProtection="1">
      <alignment shrinkToFit="1"/>
      <protection locked="0"/>
    </xf>
    <xf numFmtId="0" fontId="21" fillId="0" borderId="0" xfId="0" applyFont="1" applyAlignment="1" applyProtection="1">
      <alignment shrinkToFit="1"/>
      <protection locked="0"/>
    </xf>
    <xf numFmtId="0" fontId="4" fillId="0" borderId="43" xfId="0" applyFont="1" applyBorder="1" applyAlignment="1" applyProtection="1">
      <alignment horizontal="centerContinuous" vertical="center"/>
      <protection locked="0"/>
    </xf>
    <xf numFmtId="0" fontId="4" fillId="0" borderId="44" xfId="0" applyFont="1" applyBorder="1" applyAlignment="1" applyProtection="1">
      <alignment horizontal="centerContinuous" vertical="center"/>
      <protection locked="0"/>
    </xf>
    <xf numFmtId="0" fontId="4" fillId="0" borderId="112" xfId="0" applyFont="1" applyBorder="1" applyAlignment="1" applyProtection="1">
      <alignment horizontal="centerContinuous" vertical="center"/>
      <protection locked="0"/>
    </xf>
    <xf numFmtId="0" fontId="4" fillId="0" borderId="113" xfId="0" applyFont="1" applyBorder="1" applyAlignment="1" applyProtection="1">
      <alignment horizontal="centerContinuous" vertical="center"/>
      <protection locked="0"/>
    </xf>
    <xf numFmtId="0" fontId="4" fillId="0" borderId="92" xfId="0" applyFont="1" applyBorder="1" applyAlignment="1" applyProtection="1">
      <alignment horizontal="center" vertical="center" wrapText="1"/>
      <protection locked="0"/>
    </xf>
    <xf numFmtId="38" fontId="8" fillId="0" borderId="27" xfId="1" applyFont="1" applyBorder="1" applyAlignment="1" applyProtection="1">
      <alignment vertical="center"/>
      <protection locked="0"/>
    </xf>
    <xf numFmtId="38" fontId="8" fillId="0" borderId="119" xfId="1" applyFont="1" applyBorder="1" applyAlignment="1" applyProtection="1">
      <alignment vertical="center"/>
      <protection locked="0"/>
    </xf>
    <xf numFmtId="3" fontId="26" fillId="0" borderId="95" xfId="4" applyNumberFormat="1" applyFont="1" applyBorder="1" applyProtection="1">
      <protection locked="0"/>
    </xf>
    <xf numFmtId="0" fontId="10" fillId="0" borderId="0" xfId="4" applyFont="1" applyAlignment="1" applyProtection="1">
      <alignment vertical="center"/>
      <protection locked="0"/>
    </xf>
    <xf numFmtId="3" fontId="4" fillId="0" borderId="63" xfId="0" applyNumberFormat="1" applyFont="1" applyBorder="1" applyProtection="1">
      <protection locked="0"/>
    </xf>
    <xf numFmtId="0" fontId="10" fillId="0" borderId="84" xfId="0" applyFont="1" applyBorder="1" applyAlignment="1" applyProtection="1">
      <alignment shrinkToFit="1"/>
      <protection locked="0"/>
    </xf>
    <xf numFmtId="0" fontId="10" fillId="0" borderId="59" xfId="0" applyFont="1" applyBorder="1" applyAlignment="1" applyProtection="1">
      <alignment horizontal="center" vertical="center" shrinkToFit="1"/>
      <protection locked="0"/>
    </xf>
    <xf numFmtId="0" fontId="10" fillId="0" borderId="59" xfId="0" applyFont="1" applyBorder="1" applyAlignment="1">
      <alignment shrinkToFit="1"/>
    </xf>
    <xf numFmtId="0" fontId="10" fillId="0" borderId="122" xfId="0" applyFont="1" applyBorder="1" applyAlignment="1" applyProtection="1">
      <alignment vertical="center" shrinkToFit="1"/>
      <protection locked="0"/>
    </xf>
    <xf numFmtId="0" fontId="10" fillId="0" borderId="54" xfId="0" applyFont="1" applyBorder="1" applyAlignment="1" applyProtection="1">
      <alignment vertical="center" shrinkToFit="1"/>
      <protection locked="0"/>
    </xf>
    <xf numFmtId="0" fontId="10" fillId="0" borderId="54" xfId="0" applyFont="1" applyBorder="1" applyAlignment="1">
      <alignment vertical="center" shrinkToFit="1"/>
    </xf>
    <xf numFmtId="0" fontId="10" fillId="0" borderId="69" xfId="0" applyFont="1" applyBorder="1" applyAlignment="1" applyProtection="1">
      <alignment vertical="center" shrinkToFit="1"/>
      <protection locked="0"/>
    </xf>
    <xf numFmtId="0" fontId="2" fillId="0" borderId="114" xfId="0" applyFont="1" applyBorder="1" applyAlignment="1" applyProtection="1">
      <alignment vertical="center"/>
      <protection locked="0"/>
    </xf>
    <xf numFmtId="0" fontId="2" fillId="0" borderId="115" xfId="0" applyFont="1" applyBorder="1" applyProtection="1">
      <protection locked="0"/>
    </xf>
    <xf numFmtId="0" fontId="2" fillId="0" borderId="116" xfId="0" applyFont="1" applyBorder="1" applyProtection="1">
      <protection locked="0"/>
    </xf>
    <xf numFmtId="0" fontId="2" fillId="0" borderId="29" xfId="0" applyFont="1" applyBorder="1" applyProtection="1">
      <protection locked="0"/>
    </xf>
    <xf numFmtId="0" fontId="2" fillId="0" borderId="117" xfId="0" applyFont="1" applyBorder="1" applyProtection="1">
      <protection locked="0"/>
    </xf>
    <xf numFmtId="0" fontId="2" fillId="0" borderId="118" xfId="0" applyFont="1" applyBorder="1" applyProtection="1">
      <protection locked="0"/>
    </xf>
    <xf numFmtId="0" fontId="2" fillId="0" borderId="30" xfId="0" applyFont="1" applyBorder="1" applyProtection="1">
      <protection locked="0"/>
    </xf>
    <xf numFmtId="0" fontId="2" fillId="0" borderId="47" xfId="0" applyFont="1" applyBorder="1" applyProtection="1">
      <protection locked="0"/>
    </xf>
    <xf numFmtId="38" fontId="10" fillId="0" borderId="27" xfId="2" applyFont="1" applyBorder="1" applyAlignment="1" applyProtection="1">
      <alignment vertical="center"/>
      <protection locked="0"/>
    </xf>
    <xf numFmtId="38" fontId="10" fillId="0" borderId="1" xfId="2" applyFont="1" applyBorder="1" applyAlignment="1" applyProtection="1">
      <alignment vertical="center"/>
      <protection locked="0"/>
    </xf>
    <xf numFmtId="38" fontId="8" fillId="0" borderId="64" xfId="1" applyFont="1" applyBorder="1" applyAlignment="1" applyProtection="1">
      <alignment vertical="center"/>
      <protection locked="0"/>
    </xf>
    <xf numFmtId="38" fontId="8" fillId="0" borderId="35" xfId="1" applyFont="1" applyBorder="1" applyAlignment="1" applyProtection="1">
      <alignment vertical="center"/>
      <protection locked="0"/>
    </xf>
    <xf numFmtId="38" fontId="10" fillId="0" borderId="55" xfId="2" applyFont="1" applyBorder="1" applyAlignment="1" applyProtection="1">
      <alignment vertical="center"/>
      <protection locked="0"/>
    </xf>
    <xf numFmtId="0" fontId="4" fillId="0" borderId="53" xfId="0" applyFont="1" applyBorder="1" applyProtection="1">
      <protection locked="0"/>
    </xf>
    <xf numFmtId="0" fontId="10" fillId="0" borderId="53" xfId="4" applyFont="1" applyBorder="1" applyAlignment="1" applyProtection="1">
      <alignment horizontal="right"/>
      <protection locked="0"/>
    </xf>
    <xf numFmtId="0" fontId="2" fillId="0" borderId="53" xfId="0" applyFont="1" applyBorder="1" applyProtection="1">
      <protection locked="0"/>
    </xf>
    <xf numFmtId="0" fontId="2" fillId="0" borderId="53" xfId="0" applyFont="1" applyBorder="1" applyAlignment="1" applyProtection="1">
      <alignment vertical="center"/>
      <protection locked="0"/>
    </xf>
    <xf numFmtId="0" fontId="4" fillId="0" borderId="66" xfId="0" applyFont="1" applyBorder="1" applyAlignment="1">
      <alignment horizontal="distributed" vertical="center" wrapText="1"/>
    </xf>
    <xf numFmtId="184" fontId="4" fillId="0" borderId="6" xfId="0" applyNumberFormat="1" applyFont="1" applyBorder="1" applyAlignment="1" applyProtection="1">
      <alignment horizontal="right" vertical="center"/>
      <protection locked="0"/>
    </xf>
    <xf numFmtId="184" fontId="4" fillId="0" borderId="15" xfId="0" applyNumberFormat="1" applyFont="1" applyBorder="1" applyAlignment="1" applyProtection="1">
      <alignment horizontal="right" vertical="center"/>
      <protection locked="0"/>
    </xf>
    <xf numFmtId="184" fontId="4" fillId="0" borderId="56" xfId="0" applyNumberFormat="1" applyFont="1" applyBorder="1" applyAlignment="1" applyProtection="1">
      <alignment horizontal="right" vertical="center"/>
      <protection locked="0"/>
    </xf>
    <xf numFmtId="184" fontId="4" fillId="0" borderId="32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left" shrinkToFit="1"/>
      <protection locked="0"/>
    </xf>
    <xf numFmtId="0" fontId="4" fillId="0" borderId="124" xfId="0" applyFont="1" applyBorder="1" applyAlignment="1">
      <alignment horizontal="center" vertical="center"/>
    </xf>
    <xf numFmtId="182" fontId="2" fillId="0" borderId="124" xfId="0" applyNumberFormat="1" applyFont="1" applyBorder="1" applyProtection="1">
      <protection locked="0"/>
    </xf>
    <xf numFmtId="3" fontId="4" fillId="0" borderId="124" xfId="0" applyNumberFormat="1" applyFont="1" applyBorder="1" applyProtection="1">
      <protection locked="0"/>
    </xf>
    <xf numFmtId="3" fontId="17" fillId="0" borderId="124" xfId="0" applyNumberFormat="1" applyFont="1" applyBorder="1" applyAlignment="1">
      <alignment vertical="center"/>
    </xf>
    <xf numFmtId="3" fontId="16" fillId="0" borderId="124" xfId="0" applyNumberFormat="1" applyFont="1" applyBorder="1" applyAlignment="1">
      <alignment vertical="center"/>
    </xf>
    <xf numFmtId="38" fontId="10" fillId="0" borderId="31" xfId="2" applyFont="1" applyBorder="1" applyAlignment="1" applyProtection="1">
      <alignment vertical="center"/>
      <protection locked="0"/>
    </xf>
    <xf numFmtId="0" fontId="14" fillId="0" borderId="65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/>
    </xf>
    <xf numFmtId="184" fontId="4" fillId="0" borderId="1" xfId="0" applyNumberFormat="1" applyFont="1" applyBorder="1" applyAlignment="1" applyProtection="1">
      <alignment horizontal="right" vertical="center"/>
      <protection locked="0"/>
    </xf>
    <xf numFmtId="186" fontId="31" fillId="0" borderId="0" xfId="1" applyNumberFormat="1" applyFont="1" applyBorder="1"/>
    <xf numFmtId="186" fontId="31" fillId="0" borderId="0" xfId="0" applyNumberFormat="1" applyFont="1"/>
    <xf numFmtId="184" fontId="4" fillId="0" borderId="2" xfId="0" applyNumberFormat="1" applyFont="1" applyBorder="1" applyAlignment="1" applyProtection="1">
      <alignment horizontal="righ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188" fontId="4" fillId="0" borderId="12" xfId="0" applyNumberFormat="1" applyFont="1" applyBorder="1" applyAlignment="1">
      <alignment vertical="center"/>
    </xf>
    <xf numFmtId="190" fontId="4" fillId="0" borderId="93" xfId="0" applyNumberFormat="1" applyFont="1" applyBorder="1" applyAlignment="1">
      <alignment vertical="center"/>
    </xf>
    <xf numFmtId="0" fontId="4" fillId="0" borderId="94" xfId="0" quotePrefix="1" applyFont="1" applyBorder="1" applyAlignment="1" applyProtection="1">
      <alignment horizontal="center" vertical="center"/>
      <protection locked="0"/>
    </xf>
    <xf numFmtId="0" fontId="4" fillId="0" borderId="94" xfId="0" applyFont="1" applyBorder="1" applyAlignment="1" applyProtection="1">
      <alignment horizontal="left" vertical="center"/>
      <protection locked="0"/>
    </xf>
    <xf numFmtId="0" fontId="4" fillId="0" borderId="48" xfId="0" applyFont="1" applyBorder="1" applyAlignment="1" applyProtection="1">
      <alignment vertical="center"/>
      <protection locked="0"/>
    </xf>
    <xf numFmtId="188" fontId="4" fillId="0" borderId="15" xfId="0" applyNumberFormat="1" applyFont="1" applyBorder="1" applyAlignment="1">
      <alignment vertical="center"/>
    </xf>
    <xf numFmtId="188" fontId="4" fillId="0" borderId="35" xfId="0" applyNumberFormat="1" applyFont="1" applyBorder="1" applyAlignment="1">
      <alignment vertical="center"/>
    </xf>
    <xf numFmtId="0" fontId="4" fillId="0" borderId="8" xfId="0" applyFont="1" applyBorder="1" applyAlignment="1" applyProtection="1">
      <alignment horizontal="centerContinuous" vertical="center" shrinkToFit="1"/>
      <protection locked="0"/>
    </xf>
    <xf numFmtId="0" fontId="4" fillId="0" borderId="48" xfId="0" applyFont="1" applyBorder="1" applyAlignment="1" applyProtection="1">
      <alignment horizontal="centerContinuous" vertical="center" shrinkToFit="1"/>
      <protection locked="0"/>
    </xf>
    <xf numFmtId="188" fontId="4" fillId="0" borderId="6" xfId="0" applyNumberFormat="1" applyFont="1" applyBorder="1" applyAlignment="1">
      <alignment vertical="center"/>
    </xf>
    <xf numFmtId="188" fontId="4" fillId="0" borderId="27" xfId="0" applyNumberFormat="1" applyFont="1" applyBorder="1" applyAlignment="1">
      <alignment vertical="center"/>
    </xf>
    <xf numFmtId="177" fontId="10" fillId="0" borderId="32" xfId="0" applyNumberFormat="1" applyFont="1" applyBorder="1" applyAlignment="1">
      <alignment vertical="center"/>
    </xf>
    <xf numFmtId="177" fontId="10" fillId="0" borderId="6" xfId="0" applyNumberFormat="1" applyFont="1" applyBorder="1" applyAlignment="1">
      <alignment vertical="center"/>
    </xf>
    <xf numFmtId="177" fontId="10" fillId="0" borderId="104" xfId="0" applyNumberFormat="1" applyFont="1" applyBorder="1" applyAlignment="1">
      <alignment vertical="center"/>
    </xf>
    <xf numFmtId="177" fontId="10" fillId="0" borderId="52" xfId="0" applyNumberFormat="1" applyFont="1" applyBorder="1" applyAlignment="1">
      <alignment vertical="center"/>
    </xf>
    <xf numFmtId="0" fontId="10" fillId="0" borderId="33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177" fontId="10" fillId="0" borderId="109" xfId="0" applyNumberFormat="1" applyFont="1" applyBorder="1" applyAlignment="1">
      <alignment vertical="center"/>
    </xf>
    <xf numFmtId="177" fontId="10" fillId="0" borderId="108" xfId="0" applyNumberFormat="1" applyFont="1" applyBorder="1" applyAlignment="1">
      <alignment vertical="center"/>
    </xf>
    <xf numFmtId="177" fontId="10" fillId="0" borderId="105" xfId="0" applyNumberFormat="1" applyFont="1" applyBorder="1" applyAlignment="1">
      <alignment vertical="center"/>
    </xf>
    <xf numFmtId="177" fontId="10" fillId="0" borderId="100" xfId="0" applyNumberFormat="1" applyFont="1" applyBorder="1" applyAlignment="1">
      <alignment vertical="center"/>
    </xf>
    <xf numFmtId="0" fontId="10" fillId="0" borderId="8" xfId="0" applyFont="1" applyBorder="1" applyAlignment="1" applyProtection="1">
      <alignment horizontal="left" vertical="center"/>
      <protection locked="0"/>
    </xf>
    <xf numFmtId="0" fontId="10" fillId="0" borderId="8" xfId="0" applyFont="1" applyBorder="1" applyAlignment="1" applyProtection="1">
      <alignment vertical="center"/>
      <protection locked="0"/>
    </xf>
    <xf numFmtId="0" fontId="10" fillId="0" borderId="4" xfId="0" applyFont="1" applyBorder="1" applyAlignment="1" applyProtection="1">
      <alignment vertical="center"/>
      <protection locked="0"/>
    </xf>
    <xf numFmtId="0" fontId="10" fillId="0" borderId="4" xfId="0" applyFont="1" applyBorder="1" applyAlignment="1" applyProtection="1">
      <alignment horizontal="left" vertical="center"/>
      <protection locked="0"/>
    </xf>
    <xf numFmtId="0" fontId="6" fillId="0" borderId="8" xfId="4" quotePrefix="1" applyFont="1" applyBorder="1" applyAlignment="1" applyProtection="1">
      <alignment horizontal="center" vertical="center"/>
      <protection locked="0"/>
    </xf>
    <xf numFmtId="0" fontId="6" fillId="0" borderId="8" xfId="4" applyFont="1" applyBorder="1" applyAlignment="1" applyProtection="1">
      <alignment horizontal="left" vertical="center"/>
      <protection locked="0"/>
    </xf>
    <xf numFmtId="0" fontId="6" fillId="0" borderId="48" xfId="4" applyFont="1" applyBorder="1" applyAlignment="1" applyProtection="1">
      <alignment horizontal="left" vertical="center"/>
      <protection locked="0"/>
    </xf>
    <xf numFmtId="0" fontId="6" fillId="0" borderId="96" xfId="4" applyFont="1" applyBorder="1" applyAlignment="1" applyProtection="1">
      <alignment horizontal="right" vertical="center"/>
      <protection locked="0"/>
    </xf>
    <xf numFmtId="0" fontId="4" fillId="0" borderId="28" xfId="4" quotePrefix="1" applyFont="1" applyBorder="1" applyAlignment="1" applyProtection="1">
      <alignment horizontal="right" vertical="center"/>
      <protection locked="0"/>
    </xf>
    <xf numFmtId="0" fontId="4" fillId="0" borderId="8" xfId="4" applyFont="1" applyBorder="1" applyAlignment="1" applyProtection="1">
      <alignment horizontal="left" vertical="center"/>
      <protection locked="0"/>
    </xf>
    <xf numFmtId="0" fontId="4" fillId="0" borderId="48" xfId="4" applyFont="1" applyBorder="1" applyAlignment="1" applyProtection="1">
      <alignment horizontal="left" vertical="center"/>
      <protection locked="0"/>
    </xf>
    <xf numFmtId="49" fontId="4" fillId="0" borderId="28" xfId="4" applyNumberFormat="1" applyFont="1" applyBorder="1" applyAlignment="1" applyProtection="1">
      <alignment horizontal="right" vertical="center"/>
      <protection locked="0"/>
    </xf>
    <xf numFmtId="49" fontId="4" fillId="0" borderId="90" xfId="4" applyNumberFormat="1" applyFont="1" applyBorder="1" applyAlignment="1" applyProtection="1">
      <alignment horizontal="right" vertical="center"/>
      <protection locked="0"/>
    </xf>
    <xf numFmtId="0" fontId="4" fillId="0" borderId="94" xfId="4" applyFont="1" applyBorder="1" applyAlignment="1" applyProtection="1">
      <alignment vertical="center"/>
      <protection locked="0"/>
    </xf>
    <xf numFmtId="0" fontId="4" fillId="0" borderId="28" xfId="4" applyFont="1" applyBorder="1" applyAlignment="1" applyProtection="1">
      <alignment horizontal="right" vertical="center"/>
      <protection locked="0"/>
    </xf>
    <xf numFmtId="0" fontId="4" fillId="0" borderId="25" xfId="4" applyFont="1" applyBorder="1" applyAlignment="1" applyProtection="1">
      <alignment horizontal="right" vertical="center"/>
      <protection locked="0"/>
    </xf>
    <xf numFmtId="0" fontId="4" fillId="0" borderId="4" xfId="4" applyFont="1" applyBorder="1" applyAlignment="1" applyProtection="1">
      <alignment horizontal="left" vertical="center"/>
      <protection locked="0"/>
    </xf>
    <xf numFmtId="0" fontId="4" fillId="0" borderId="46" xfId="4" applyFont="1" applyBorder="1" applyAlignment="1" applyProtection="1">
      <alignment horizontal="left" vertical="center"/>
      <protection locked="0"/>
    </xf>
    <xf numFmtId="0" fontId="6" fillId="0" borderId="0" xfId="6" applyFont="1">
      <alignment vertical="center"/>
    </xf>
    <xf numFmtId="0" fontId="6" fillId="0" borderId="53" xfId="6" applyFont="1" applyBorder="1">
      <alignment vertical="center"/>
    </xf>
    <xf numFmtId="0" fontId="6" fillId="0" borderId="63" xfId="6" applyFont="1" applyBorder="1" applyAlignment="1">
      <alignment horizontal="center" vertical="center"/>
    </xf>
    <xf numFmtId="0" fontId="6" fillId="0" borderId="30" xfId="6" applyFont="1" applyBorder="1">
      <alignment vertical="center"/>
    </xf>
    <xf numFmtId="0" fontId="4" fillId="0" borderId="8" xfId="6" applyFont="1" applyBorder="1" applyAlignment="1">
      <alignment horizontal="center" vertical="center"/>
    </xf>
    <xf numFmtId="0" fontId="6" fillId="0" borderId="47" xfId="6" applyFont="1" applyBorder="1">
      <alignment vertical="center"/>
    </xf>
    <xf numFmtId="0" fontId="4" fillId="0" borderId="4" xfId="6" applyFont="1" applyBorder="1" applyAlignment="1">
      <alignment horizontal="center" vertical="center"/>
    </xf>
    <xf numFmtId="0" fontId="4" fillId="0" borderId="97" xfId="0" applyFont="1" applyBorder="1" applyAlignment="1">
      <alignment horizontal="distributed" vertical="center" wrapText="1"/>
    </xf>
    <xf numFmtId="184" fontId="4" fillId="0" borderId="48" xfId="0" applyNumberFormat="1" applyFont="1" applyBorder="1" applyAlignment="1" applyProtection="1">
      <alignment horizontal="right" vertical="center"/>
      <protection locked="0"/>
    </xf>
    <xf numFmtId="184" fontId="4" fillId="0" borderId="50" xfId="0" applyNumberFormat="1" applyFont="1" applyBorder="1" applyAlignment="1" applyProtection="1">
      <alignment horizontal="right" vertical="center"/>
      <protection locked="0"/>
    </xf>
    <xf numFmtId="184" fontId="4" fillId="0" borderId="60" xfId="0" applyNumberFormat="1" applyFont="1" applyBorder="1" applyAlignment="1" applyProtection="1">
      <alignment horizontal="right" vertical="center"/>
      <protection locked="0"/>
    </xf>
    <xf numFmtId="184" fontId="4" fillId="0" borderId="49" xfId="0" applyNumberFormat="1" applyFont="1" applyBorder="1" applyAlignment="1" applyProtection="1">
      <alignment horizontal="right" vertical="center"/>
      <protection locked="0"/>
    </xf>
    <xf numFmtId="0" fontId="6" fillId="0" borderId="29" xfId="4" applyFont="1" applyBorder="1" applyAlignment="1" applyProtection="1">
      <alignment horizontal="right" vertical="center"/>
      <protection locked="0"/>
    </xf>
    <xf numFmtId="0" fontId="6" fillId="0" borderId="29" xfId="4" applyFont="1" applyBorder="1" applyAlignment="1" applyProtection="1">
      <alignment vertical="center"/>
      <protection locked="0"/>
    </xf>
    <xf numFmtId="0" fontId="6" fillId="0" borderId="0" xfId="4" applyFont="1" applyAlignment="1" applyProtection="1">
      <alignment vertical="center"/>
      <protection locked="0"/>
    </xf>
    <xf numFmtId="0" fontId="4" fillId="0" borderId="29" xfId="4" applyFont="1" applyBorder="1" applyAlignment="1" applyProtection="1">
      <alignment vertical="center"/>
      <protection locked="0"/>
    </xf>
    <xf numFmtId="0" fontId="4" fillId="0" borderId="0" xfId="4" applyFont="1" applyAlignment="1" applyProtection="1">
      <alignment vertical="center"/>
      <protection locked="0"/>
    </xf>
    <xf numFmtId="0" fontId="4" fillId="0" borderId="86" xfId="0" applyFont="1" applyBorder="1" applyAlignment="1" applyProtection="1">
      <alignment horizontal="right" vertical="center"/>
      <protection locked="0"/>
    </xf>
    <xf numFmtId="0" fontId="10" fillId="0" borderId="29" xfId="0" applyFont="1" applyBorder="1" applyAlignment="1" applyProtection="1">
      <alignment vertical="center"/>
      <protection locked="0"/>
    </xf>
    <xf numFmtId="0" fontId="10" fillId="0" borderId="26" xfId="0" applyFont="1" applyBorder="1" applyAlignment="1" applyProtection="1">
      <alignment vertical="center"/>
      <protection locked="0"/>
    </xf>
    <xf numFmtId="0" fontId="4" fillId="0" borderId="30" xfId="0" applyFont="1" applyBorder="1" applyAlignment="1" applyProtection="1">
      <alignment horizontal="centerContinuous" vertical="center" shrinkToFit="1"/>
      <protection locked="0"/>
    </xf>
    <xf numFmtId="0" fontId="4" fillId="0" borderId="84" xfId="3" applyFont="1" applyBorder="1" applyAlignment="1" applyProtection="1">
      <alignment horizontal="center" vertical="center" shrinkToFit="1"/>
      <protection locked="0"/>
    </xf>
    <xf numFmtId="0" fontId="10" fillId="0" borderId="58" xfId="0" applyFont="1" applyBorder="1" applyAlignment="1" applyProtection="1">
      <alignment wrapText="1"/>
      <protection locked="0"/>
    </xf>
    <xf numFmtId="0" fontId="10" fillId="0" borderId="57" xfId="0" applyFont="1" applyBorder="1" applyAlignment="1" applyProtection="1">
      <alignment horizontal="distributed" vertical="center" wrapText="1"/>
      <protection locked="0"/>
    </xf>
    <xf numFmtId="0" fontId="10" fillId="0" borderId="57" xfId="0" applyFont="1" applyBorder="1" applyAlignment="1" applyProtection="1">
      <alignment horizontal="center" vertical="center" wrapText="1"/>
      <protection locked="0"/>
    </xf>
    <xf numFmtId="0" fontId="6" fillId="0" borderId="29" xfId="6" applyFont="1" applyBorder="1" applyAlignment="1">
      <alignment vertical="center" wrapText="1"/>
    </xf>
    <xf numFmtId="0" fontId="6" fillId="0" borderId="0" xfId="6" applyFont="1" applyAlignment="1">
      <alignment horizontal="center" vertical="center" wrapText="1"/>
    </xf>
    <xf numFmtId="188" fontId="26" fillId="0" borderId="0" xfId="4" applyNumberFormat="1" applyFont="1" applyAlignment="1" applyProtection="1">
      <alignment vertical="center" wrapText="1"/>
      <protection locked="0"/>
    </xf>
    <xf numFmtId="0" fontId="4" fillId="0" borderId="29" xfId="0" applyFont="1" applyBorder="1" applyAlignment="1">
      <alignment vertical="center" wrapText="1"/>
    </xf>
    <xf numFmtId="182" fontId="16" fillId="0" borderId="74" xfId="0" applyNumberFormat="1" applyFont="1" applyBorder="1" applyAlignment="1">
      <alignment horizontal="center" vertical="center" wrapText="1"/>
    </xf>
    <xf numFmtId="3" fontId="16" fillId="0" borderId="72" xfId="0" applyNumberFormat="1" applyFont="1" applyBorder="1" applyAlignment="1">
      <alignment vertical="center" wrapText="1"/>
    </xf>
    <xf numFmtId="3" fontId="16" fillId="0" borderId="124" xfId="0" applyNumberFormat="1" applyFont="1" applyBorder="1" applyAlignment="1">
      <alignment vertical="center" wrapText="1"/>
    </xf>
    <xf numFmtId="0" fontId="4" fillId="0" borderId="58" xfId="3" applyFont="1" applyBorder="1" applyAlignment="1" applyProtection="1">
      <alignment vertical="center" wrapText="1" shrinkToFit="1"/>
      <protection locked="0"/>
    </xf>
    <xf numFmtId="0" fontId="10" fillId="0" borderId="0" xfId="0" applyFont="1" applyAlignment="1" applyProtection="1">
      <alignment horizontal="distributed" vertical="center" wrapText="1"/>
      <protection locked="0"/>
    </xf>
    <xf numFmtId="0" fontId="10" fillId="0" borderId="0" xfId="0" applyFont="1" applyAlignment="1">
      <alignment vertical="center" wrapText="1"/>
    </xf>
    <xf numFmtId="38" fontId="10" fillId="0" borderId="0" xfId="2" applyFont="1" applyBorder="1" applyAlignment="1" applyProtection="1">
      <alignment vertical="center" wrapText="1"/>
      <protection locked="0"/>
    </xf>
    <xf numFmtId="180" fontId="4" fillId="0" borderId="30" xfId="3" applyNumberFormat="1" applyFont="1" applyBorder="1" applyAlignment="1" applyProtection="1">
      <alignment horizontal="distributed" vertical="center" shrinkToFit="1"/>
      <protection locked="0"/>
    </xf>
    <xf numFmtId="180" fontId="4" fillId="0" borderId="26" xfId="3" applyNumberFormat="1" applyFont="1" applyBorder="1" applyAlignment="1" applyProtection="1">
      <alignment horizontal="center" vertical="center" shrinkToFit="1"/>
      <protection locked="0"/>
    </xf>
    <xf numFmtId="0" fontId="10" fillId="0" borderId="95" xfId="3" applyFont="1" applyBorder="1" applyAlignment="1" applyProtection="1">
      <alignment shrinkToFit="1"/>
      <protection locked="0"/>
    </xf>
    <xf numFmtId="0" fontId="2" fillId="0" borderId="29" xfId="3" applyFont="1" applyBorder="1" applyAlignment="1" applyProtection="1">
      <alignment vertical="center" shrinkToFit="1"/>
      <protection locked="0"/>
    </xf>
    <xf numFmtId="0" fontId="10" fillId="0" borderId="59" xfId="3" applyFont="1" applyBorder="1" applyAlignment="1" applyProtection="1">
      <alignment shrinkToFit="1"/>
      <protection locked="0"/>
    </xf>
    <xf numFmtId="0" fontId="4" fillId="0" borderId="59" xfId="3" applyFont="1" applyBorder="1" applyAlignment="1" applyProtection="1">
      <alignment horizontal="center" vertical="center" shrinkToFit="1"/>
      <protection locked="0"/>
    </xf>
    <xf numFmtId="0" fontId="4" fillId="0" borderId="29" xfId="3" applyFont="1" applyBorder="1" applyAlignment="1" applyProtection="1">
      <alignment horizontal="center" vertical="center" wrapText="1" shrinkToFit="1"/>
      <protection locked="0"/>
    </xf>
    <xf numFmtId="0" fontId="4" fillId="0" borderId="86" xfId="3" applyFont="1" applyBorder="1" applyAlignment="1" applyProtection="1">
      <alignment vertical="center" shrinkToFit="1"/>
      <protection locked="0"/>
    </xf>
    <xf numFmtId="0" fontId="4" fillId="0" borderId="50" xfId="3" applyFont="1" applyBorder="1" applyAlignment="1" applyProtection="1">
      <alignment shrinkToFit="1"/>
      <protection locked="0"/>
    </xf>
    <xf numFmtId="0" fontId="4" fillId="0" borderId="48" xfId="3" applyFont="1" applyBorder="1" applyAlignment="1" applyProtection="1">
      <alignment horizontal="center" vertical="center" shrinkToFit="1"/>
      <protection locked="0"/>
    </xf>
    <xf numFmtId="182" fontId="16" fillId="0" borderId="78" xfId="0" applyNumberFormat="1" applyFont="1" applyBorder="1" applyAlignment="1">
      <alignment horizontal="center" vertical="center"/>
    </xf>
    <xf numFmtId="3" fontId="16" fillId="0" borderId="76" xfId="0" applyNumberFormat="1" applyFont="1" applyBorder="1" applyAlignment="1">
      <alignment vertical="center"/>
    </xf>
    <xf numFmtId="184" fontId="4" fillId="0" borderId="87" xfId="0" applyNumberFormat="1" applyFont="1" applyBorder="1" applyAlignment="1" applyProtection="1">
      <alignment horizontal="right" vertical="center"/>
      <protection locked="0"/>
    </xf>
    <xf numFmtId="190" fontId="10" fillId="0" borderId="93" xfId="0" applyNumberFormat="1" applyFont="1" applyBorder="1" applyAlignment="1">
      <alignment vertical="center"/>
    </xf>
    <xf numFmtId="0" fontId="4" fillId="0" borderId="126" xfId="0" applyFont="1" applyBorder="1" applyAlignment="1" applyProtection="1">
      <alignment vertical="center"/>
      <protection locked="0"/>
    </xf>
    <xf numFmtId="0" fontId="4" fillId="0" borderId="29" xfId="0" applyFont="1" applyBorder="1" applyAlignment="1" applyProtection="1">
      <alignment vertical="center"/>
      <protection locked="0"/>
    </xf>
    <xf numFmtId="0" fontId="4" fillId="0" borderId="26" xfId="0" applyFont="1" applyBorder="1" applyAlignment="1" applyProtection="1">
      <alignment vertical="center"/>
      <protection locked="0"/>
    </xf>
    <xf numFmtId="0" fontId="6" fillId="0" borderId="26" xfId="4" applyFont="1" applyBorder="1" applyAlignment="1" applyProtection="1">
      <alignment vertical="center"/>
      <protection locked="0"/>
    </xf>
    <xf numFmtId="0" fontId="6" fillId="0" borderId="53" xfId="4" applyFont="1" applyBorder="1" applyAlignment="1" applyProtection="1">
      <alignment vertical="center"/>
      <protection locked="0"/>
    </xf>
    <xf numFmtId="0" fontId="4" fillId="0" borderId="42" xfId="0" applyFont="1" applyBorder="1" applyAlignment="1" applyProtection="1">
      <alignment horizontal="centerContinuous" vertical="center"/>
      <protection locked="0"/>
    </xf>
    <xf numFmtId="184" fontId="4" fillId="0" borderId="6" xfId="0" applyNumberFormat="1" applyFont="1" applyBorder="1" applyAlignment="1" applyProtection="1">
      <alignment horizontal="right" vertical="center" wrapText="1"/>
      <protection locked="0"/>
    </xf>
    <xf numFmtId="0" fontId="2" fillId="0" borderId="0" xfId="6" applyFont="1" applyAlignment="1">
      <alignment horizontal="left"/>
    </xf>
    <xf numFmtId="0" fontId="4" fillId="0" borderId="40" xfId="0" applyFont="1" applyBorder="1" applyAlignment="1" applyProtection="1">
      <alignment horizontal="centerContinuous" vertical="center"/>
      <protection locked="0"/>
    </xf>
    <xf numFmtId="177" fontId="10" fillId="0" borderId="31" xfId="0" applyNumberFormat="1" applyFont="1" applyBorder="1" applyAlignment="1">
      <alignment vertical="center"/>
    </xf>
    <xf numFmtId="177" fontId="10" fillId="0" borderId="27" xfId="0" applyNumberFormat="1" applyFont="1" applyBorder="1" applyAlignment="1">
      <alignment vertical="center"/>
    </xf>
    <xf numFmtId="177" fontId="10" fillId="0" borderId="127" xfId="0" applyNumberFormat="1" applyFont="1" applyBorder="1" applyAlignment="1">
      <alignment vertical="center"/>
    </xf>
    <xf numFmtId="177" fontId="10" fillId="0" borderId="128" xfId="0" applyNumberFormat="1" applyFont="1" applyBorder="1" applyAlignment="1">
      <alignment vertical="center"/>
    </xf>
    <xf numFmtId="0" fontId="4" fillId="0" borderId="59" xfId="3" applyFont="1" applyBorder="1" applyAlignment="1" applyProtection="1">
      <alignment horizontal="center" vertical="center" wrapText="1" shrinkToFit="1"/>
      <protection locked="0"/>
    </xf>
    <xf numFmtId="191" fontId="4" fillId="0" borderId="6" xfId="0" applyNumberFormat="1" applyFont="1" applyBorder="1" applyProtection="1">
      <protection locked="0"/>
    </xf>
    <xf numFmtId="191" fontId="4" fillId="0" borderId="27" xfId="0" applyNumberFormat="1" applyFont="1" applyBorder="1" applyProtection="1">
      <protection locked="0"/>
    </xf>
    <xf numFmtId="191" fontId="4" fillId="0" borderId="2" xfId="0" applyNumberFormat="1" applyFont="1" applyBorder="1" applyProtection="1">
      <protection locked="0"/>
    </xf>
    <xf numFmtId="191" fontId="4" fillId="0" borderId="1" xfId="0" applyNumberFormat="1" applyFont="1" applyBorder="1" applyProtection="1">
      <protection locked="0"/>
    </xf>
    <xf numFmtId="3" fontId="16" fillId="0" borderId="16" xfId="3" applyNumberFormat="1" applyFont="1" applyBorder="1"/>
    <xf numFmtId="3" fontId="16" fillId="0" borderId="50" xfId="3" applyNumberFormat="1" applyFont="1" applyBorder="1"/>
    <xf numFmtId="3" fontId="17" fillId="0" borderId="73" xfId="3" applyNumberFormat="1" applyFont="1" applyBorder="1"/>
    <xf numFmtId="3" fontId="17" fillId="0" borderId="60" xfId="3" applyNumberFormat="1" applyFont="1" applyBorder="1"/>
    <xf numFmtId="3" fontId="16" fillId="0" borderId="9" xfId="3" applyNumberFormat="1" applyFont="1" applyBorder="1"/>
    <xf numFmtId="3" fontId="16" fillId="0" borderId="48" xfId="3" applyNumberFormat="1" applyFont="1" applyBorder="1"/>
    <xf numFmtId="3" fontId="16" fillId="0" borderId="8" xfId="3" applyNumberFormat="1" applyFont="1" applyBorder="1"/>
    <xf numFmtId="192" fontId="16" fillId="0" borderId="48" xfId="3" applyNumberFormat="1" applyFont="1" applyBorder="1"/>
    <xf numFmtId="183" fontId="16" fillId="0" borderId="9" xfId="3" applyNumberFormat="1" applyFont="1" applyBorder="1"/>
    <xf numFmtId="183" fontId="16" fillId="0" borderId="48" xfId="3" applyNumberFormat="1" applyFont="1" applyBorder="1"/>
    <xf numFmtId="3" fontId="16" fillId="0" borderId="5" xfId="3" applyNumberFormat="1" applyFont="1" applyBorder="1"/>
    <xf numFmtId="3" fontId="16" fillId="0" borderId="46" xfId="3" applyNumberFormat="1" applyFont="1" applyBorder="1"/>
    <xf numFmtId="183" fontId="16" fillId="0" borderId="5" xfId="3" applyNumberFormat="1" applyFont="1" applyBorder="1"/>
    <xf numFmtId="183" fontId="16" fillId="0" borderId="46" xfId="3" applyNumberFormat="1" applyFont="1" applyBorder="1"/>
    <xf numFmtId="0" fontId="2" fillId="0" borderId="53" xfId="0" applyFont="1" applyBorder="1" applyAlignment="1" applyProtection="1">
      <alignment horizontal="left" shrinkToFit="1"/>
      <protection locked="0"/>
    </xf>
    <xf numFmtId="187" fontId="4" fillId="0" borderId="6" xfId="0" applyNumberFormat="1" applyFont="1" applyBorder="1" applyAlignment="1">
      <alignment horizontal="right" vertical="center" wrapText="1"/>
    </xf>
    <xf numFmtId="185" fontId="4" fillId="0" borderId="6" xfId="0" applyNumberFormat="1" applyFont="1" applyBorder="1" applyAlignment="1">
      <alignment horizontal="right" vertical="center" wrapText="1"/>
    </xf>
    <xf numFmtId="0" fontId="26" fillId="0" borderId="0" xfId="4" applyFont="1" applyAlignment="1" applyProtection="1">
      <alignment horizontal="center" vertical="center"/>
      <protection locked="0"/>
    </xf>
    <xf numFmtId="189" fontId="26" fillId="0" borderId="0" xfId="4" applyNumberFormat="1" applyFont="1" applyAlignment="1" applyProtection="1">
      <alignment vertical="center"/>
      <protection locked="0"/>
    </xf>
    <xf numFmtId="0" fontId="26" fillId="0" borderId="0" xfId="4" applyFont="1" applyAlignment="1" applyProtection="1">
      <alignment horizontal="right" vertical="center"/>
      <protection locked="0"/>
    </xf>
    <xf numFmtId="0" fontId="26" fillId="0" borderId="0" xfId="4" applyFont="1" applyAlignment="1" applyProtection="1">
      <alignment vertical="center"/>
      <protection locked="0"/>
    </xf>
    <xf numFmtId="189" fontId="26" fillId="0" borderId="29" xfId="4" applyNumberFormat="1" applyFont="1" applyBorder="1" applyAlignment="1" applyProtection="1">
      <alignment vertical="center"/>
      <protection locked="0"/>
    </xf>
    <xf numFmtId="49" fontId="4" fillId="0" borderId="28" xfId="0" applyNumberFormat="1" applyFont="1" applyBorder="1" applyAlignment="1" applyProtection="1">
      <alignment horizontal="right" vertical="center"/>
      <protection locked="0"/>
    </xf>
    <xf numFmtId="49" fontId="4" fillId="0" borderId="90" xfId="0" applyNumberFormat="1" applyFont="1" applyBorder="1" applyAlignment="1" applyProtection="1">
      <alignment horizontal="right" vertical="center"/>
      <protection locked="0"/>
    </xf>
    <xf numFmtId="0" fontId="4" fillId="0" borderId="28" xfId="0" applyFont="1" applyBorder="1" applyAlignment="1" applyProtection="1">
      <alignment horizontal="right" vertical="center"/>
      <protection locked="0"/>
    </xf>
    <xf numFmtId="0" fontId="4" fillId="0" borderId="25" xfId="0" applyFont="1" applyBorder="1" applyAlignment="1" applyProtection="1">
      <alignment horizontal="right" vertical="center"/>
      <protection locked="0"/>
    </xf>
    <xf numFmtId="188" fontId="4" fillId="0" borderId="9" xfId="0" applyNumberFormat="1" applyFont="1" applyBorder="1" applyAlignment="1" applyProtection="1">
      <alignment vertical="center"/>
      <protection locked="0"/>
    </xf>
    <xf numFmtId="188" fontId="4" fillId="0" borderId="9" xfId="0" applyNumberFormat="1" applyFont="1" applyBorder="1" applyAlignment="1" applyProtection="1">
      <alignment horizontal="right" vertical="center"/>
      <protection locked="0"/>
    </xf>
    <xf numFmtId="188" fontId="4" fillId="0" borderId="6" xfId="0" applyNumberFormat="1" applyFont="1" applyBorder="1" applyAlignment="1" applyProtection="1">
      <alignment vertical="center"/>
      <protection locked="0"/>
    </xf>
    <xf numFmtId="188" fontId="4" fillId="0" borderId="8" xfId="0" applyNumberFormat="1" applyFont="1" applyBorder="1" applyAlignment="1" applyProtection="1">
      <alignment vertical="center"/>
      <protection locked="0"/>
    </xf>
    <xf numFmtId="188" fontId="4" fillId="0" borderId="6" xfId="0" applyNumberFormat="1" applyFont="1" applyBorder="1" applyAlignment="1" applyProtection="1">
      <alignment horizontal="right" vertical="center"/>
      <protection locked="0"/>
    </xf>
    <xf numFmtId="188" fontId="4" fillId="0" borderId="5" xfId="0" applyNumberFormat="1" applyFont="1" applyBorder="1" applyAlignment="1" applyProtection="1">
      <alignment vertical="center"/>
      <protection locked="0"/>
    </xf>
    <xf numFmtId="188" fontId="4" fillId="0" borderId="5" xfId="0" applyNumberFormat="1" applyFont="1" applyBorder="1" applyAlignment="1" applyProtection="1">
      <alignment horizontal="right" vertical="center"/>
      <protection locked="0"/>
    </xf>
    <xf numFmtId="190" fontId="4" fillId="0" borderId="1" xfId="0" applyNumberFormat="1" applyFont="1" applyBorder="1" applyAlignment="1">
      <alignment vertical="center"/>
    </xf>
    <xf numFmtId="0" fontId="4" fillId="0" borderId="30" xfId="0" applyFont="1" applyBorder="1" applyAlignment="1" applyProtection="1">
      <alignment horizontal="right" vertical="center" wrapText="1"/>
      <protection locked="0"/>
    </xf>
    <xf numFmtId="0" fontId="4" fillId="0" borderId="8" xfId="0" quotePrefix="1" applyFont="1" applyBorder="1" applyAlignment="1" applyProtection="1">
      <alignment horizontal="center" vertical="center" wrapText="1"/>
      <protection locked="0"/>
    </xf>
    <xf numFmtId="0" fontId="4" fillId="0" borderId="48" xfId="0" applyFont="1" applyBorder="1" applyAlignment="1" applyProtection="1">
      <alignment horizontal="left" vertical="center" wrapText="1"/>
      <protection locked="0"/>
    </xf>
    <xf numFmtId="180" fontId="4" fillId="0" borderId="30" xfId="3" applyNumberFormat="1" applyFont="1" applyBorder="1" applyAlignment="1" applyProtection="1">
      <alignment horizontal="distributed" vertical="center" wrapText="1" shrinkToFit="1"/>
      <protection locked="0"/>
    </xf>
    <xf numFmtId="180" fontId="4" fillId="0" borderId="8" xfId="3" applyNumberFormat="1" applyFont="1" applyBorder="1" applyAlignment="1" applyProtection="1">
      <alignment horizontal="distributed" vertical="center" wrapText="1" shrinkToFit="1"/>
      <protection locked="0"/>
    </xf>
    <xf numFmtId="0" fontId="4" fillId="0" borderId="48" xfId="3" applyFont="1" applyBorder="1" applyAlignment="1" applyProtection="1">
      <alignment horizontal="center" vertical="center" wrapText="1" shrinkToFit="1"/>
      <protection locked="0"/>
    </xf>
    <xf numFmtId="3" fontId="4" fillId="0" borderId="6" xfId="3" applyNumberFormat="1" applyFont="1" applyBorder="1" applyAlignment="1" applyProtection="1">
      <alignment vertical="center" wrapText="1" shrinkToFit="1"/>
      <protection locked="0"/>
    </xf>
    <xf numFmtId="3" fontId="4" fillId="0" borderId="27" xfId="3" applyNumberFormat="1" applyFont="1" applyBorder="1" applyAlignment="1" applyProtection="1">
      <alignment vertical="center" wrapText="1" shrinkToFit="1"/>
      <protection locked="0"/>
    </xf>
    <xf numFmtId="0" fontId="4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right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10" fillId="0" borderId="30" xfId="0" applyFont="1" applyBorder="1" applyAlignment="1">
      <alignment horizontal="center"/>
    </xf>
    <xf numFmtId="0" fontId="10" fillId="0" borderId="48" xfId="0" applyFont="1" applyBorder="1" applyAlignment="1">
      <alignment horizontal="center"/>
    </xf>
    <xf numFmtId="49" fontId="10" fillId="0" borderId="9" xfId="2" applyNumberFormat="1" applyFont="1" applyBorder="1" applyAlignment="1" applyProtection="1">
      <alignment horizontal="right" vertical="center"/>
      <protection locked="0"/>
    </xf>
    <xf numFmtId="49" fontId="10" fillId="0" borderId="48" xfId="2" applyNumberFormat="1" applyFont="1" applyBorder="1" applyAlignment="1" applyProtection="1">
      <alignment horizontal="right" vertical="center"/>
      <protection locked="0"/>
    </xf>
    <xf numFmtId="49" fontId="10" fillId="0" borderId="30" xfId="0" applyNumberFormat="1" applyFont="1" applyBorder="1" applyAlignment="1" applyProtection="1">
      <alignment horizontal="center" vertical="center"/>
      <protection locked="0"/>
    </xf>
    <xf numFmtId="49" fontId="10" fillId="0" borderId="48" xfId="0" applyNumberFormat="1" applyFont="1" applyBorder="1" applyAlignment="1" applyProtection="1">
      <alignment horizontal="center" vertical="center"/>
      <protection locked="0"/>
    </xf>
    <xf numFmtId="38" fontId="10" fillId="0" borderId="9" xfId="2" applyFont="1" applyBorder="1" applyAlignment="1" applyProtection="1">
      <alignment horizontal="right" vertical="center"/>
      <protection locked="0"/>
    </xf>
    <xf numFmtId="38" fontId="10" fillId="0" borderId="48" xfId="2" applyFont="1" applyBorder="1" applyAlignment="1" applyProtection="1">
      <alignment horizontal="right" vertical="center"/>
      <protection locked="0"/>
    </xf>
    <xf numFmtId="0" fontId="10" fillId="0" borderId="0" xfId="0" applyFont="1" applyAlignment="1">
      <alignment horizontal="left"/>
    </xf>
    <xf numFmtId="0" fontId="15" fillId="0" borderId="44" xfId="0" applyFont="1" applyBorder="1" applyAlignment="1" applyProtection="1">
      <alignment horizontal="center" wrapText="1"/>
      <protection locked="0"/>
    </xf>
    <xf numFmtId="0" fontId="15" fillId="0" borderId="43" xfId="0" applyFont="1" applyBorder="1" applyAlignment="1" applyProtection="1">
      <alignment horizontal="center" wrapText="1"/>
      <protection locked="0"/>
    </xf>
    <xf numFmtId="0" fontId="15" fillId="0" borderId="42" xfId="0" applyFont="1" applyBorder="1" applyAlignment="1" applyProtection="1">
      <alignment horizontal="center" wrapText="1"/>
      <protection locked="0"/>
    </xf>
    <xf numFmtId="0" fontId="15" fillId="0" borderId="44" xfId="0" applyFont="1" applyBorder="1" applyAlignment="1" applyProtection="1">
      <alignment horizontal="center"/>
      <protection locked="0"/>
    </xf>
    <xf numFmtId="0" fontId="15" fillId="0" borderId="42" xfId="0" applyFont="1" applyBorder="1" applyAlignment="1" applyProtection="1">
      <alignment horizontal="center"/>
      <protection locked="0"/>
    </xf>
    <xf numFmtId="0" fontId="15" fillId="0" borderId="40" xfId="0" applyFont="1" applyBorder="1" applyAlignment="1" applyProtection="1">
      <alignment horizontal="center" wrapText="1"/>
      <protection locked="0"/>
    </xf>
    <xf numFmtId="0" fontId="15" fillId="0" borderId="35" xfId="0" applyFont="1" applyBorder="1" applyAlignment="1" applyProtection="1">
      <alignment horizontal="center" wrapText="1"/>
      <protection locked="0"/>
    </xf>
    <xf numFmtId="0" fontId="10" fillId="0" borderId="29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5" fillId="0" borderId="16" xfId="0" applyFont="1" applyBorder="1" applyAlignment="1" applyProtection="1">
      <alignment horizontal="center"/>
      <protection locked="0"/>
    </xf>
    <xf numFmtId="0" fontId="15" fillId="0" borderId="50" xfId="0" applyFont="1" applyBorder="1" applyAlignment="1" applyProtection="1">
      <alignment horizontal="center"/>
      <protection locked="0"/>
    </xf>
    <xf numFmtId="0" fontId="15" fillId="0" borderId="16" xfId="0" applyFont="1" applyBorder="1" applyAlignment="1" applyProtection="1">
      <alignment horizontal="center" vertical="center"/>
      <protection locked="0"/>
    </xf>
    <xf numFmtId="0" fontId="15" fillId="0" borderId="50" xfId="0" applyFont="1" applyBorder="1" applyAlignment="1" applyProtection="1">
      <alignment horizontal="center" vertical="center"/>
      <protection locked="0"/>
    </xf>
    <xf numFmtId="49" fontId="10" fillId="0" borderId="34" xfId="0" applyNumberFormat="1" applyFont="1" applyBorder="1" applyAlignment="1" applyProtection="1">
      <alignment horizontal="center" vertical="center"/>
      <protection locked="0"/>
    </xf>
    <xf numFmtId="49" fontId="10" fillId="0" borderId="49" xfId="0" applyNumberFormat="1" applyFont="1" applyBorder="1" applyAlignment="1" applyProtection="1">
      <alignment horizontal="center" vertical="center"/>
      <protection locked="0"/>
    </xf>
    <xf numFmtId="38" fontId="10" fillId="0" borderId="19" xfId="2" applyFont="1" applyBorder="1" applyAlignment="1" applyProtection="1">
      <alignment horizontal="right" vertical="center"/>
      <protection locked="0"/>
    </xf>
    <xf numFmtId="38" fontId="10" fillId="0" borderId="49" xfId="2" applyFont="1" applyBorder="1" applyAlignment="1" applyProtection="1">
      <alignment horizontal="right" vertical="center"/>
      <protection locked="0"/>
    </xf>
    <xf numFmtId="49" fontId="10" fillId="0" borderId="47" xfId="0" applyNumberFormat="1" applyFont="1" applyBorder="1" applyAlignment="1" applyProtection="1">
      <alignment horizontal="center" vertical="center"/>
      <protection locked="0"/>
    </xf>
    <xf numFmtId="49" fontId="10" fillId="0" borderId="46" xfId="0" applyNumberFormat="1" applyFont="1" applyBorder="1" applyAlignment="1" applyProtection="1">
      <alignment horizontal="center" vertical="center"/>
      <protection locked="0"/>
    </xf>
    <xf numFmtId="38" fontId="10" fillId="0" borderId="5" xfId="2" applyFont="1" applyBorder="1" applyAlignment="1" applyProtection="1">
      <alignment horizontal="right" vertical="center"/>
      <protection locked="0"/>
    </xf>
    <xf numFmtId="38" fontId="10" fillId="0" borderId="46" xfId="2" applyFont="1" applyBorder="1" applyAlignment="1" applyProtection="1">
      <alignment horizontal="right" vertical="center"/>
      <protection locked="0"/>
    </xf>
    <xf numFmtId="38" fontId="15" fillId="0" borderId="41" xfId="2" applyFont="1" applyBorder="1" applyAlignment="1" applyProtection="1">
      <alignment horizontal="center" vertical="center" wrapText="1"/>
      <protection locked="0"/>
    </xf>
    <xf numFmtId="38" fontId="15" fillId="0" borderId="15" xfId="2" applyFont="1" applyBorder="1" applyAlignment="1" applyProtection="1">
      <alignment horizontal="center" vertical="center" wrapText="1"/>
      <protection locked="0"/>
    </xf>
    <xf numFmtId="38" fontId="15" fillId="0" borderId="36" xfId="2" applyFont="1" applyBorder="1" applyAlignment="1" applyProtection="1">
      <alignment horizontal="center" vertical="center" wrapText="1"/>
      <protection locked="0"/>
    </xf>
    <xf numFmtId="0" fontId="10" fillId="0" borderId="30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5" fillId="0" borderId="41" xfId="0" applyFont="1" applyBorder="1" applyAlignment="1" applyProtection="1">
      <alignment horizontal="center" wrapText="1"/>
      <protection locked="0"/>
    </xf>
    <xf numFmtId="0" fontId="15" fillId="0" borderId="15" xfId="0" applyFont="1" applyBorder="1" applyAlignment="1" applyProtection="1">
      <alignment horizontal="center" wrapText="1"/>
      <protection locked="0"/>
    </xf>
    <xf numFmtId="0" fontId="10" fillId="0" borderId="34" xfId="0" applyFont="1" applyBorder="1" applyAlignment="1" applyProtection="1">
      <alignment horizontal="center" vertical="center"/>
      <protection locked="0"/>
    </xf>
    <xf numFmtId="0" fontId="10" fillId="0" borderId="33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left"/>
      <protection locked="0"/>
    </xf>
    <xf numFmtId="0" fontId="10" fillId="0" borderId="86" xfId="0" applyFont="1" applyBorder="1" applyAlignment="1" applyProtection="1">
      <alignment horizontal="center" vertical="center"/>
      <protection locked="0"/>
    </xf>
    <xf numFmtId="0" fontId="10" fillId="0" borderId="77" xfId="0" applyFont="1" applyBorder="1" applyAlignment="1" applyProtection="1">
      <alignment horizontal="center" vertical="center"/>
      <protection locked="0"/>
    </xf>
    <xf numFmtId="0" fontId="10" fillId="0" borderId="48" xfId="0" applyFont="1" applyBorder="1" applyAlignment="1" applyProtection="1">
      <alignment horizontal="center" vertical="center"/>
      <protection locked="0"/>
    </xf>
    <xf numFmtId="0" fontId="6" fillId="0" borderId="0" xfId="3" applyFont="1" applyAlignment="1" applyProtection="1">
      <alignment horizontal="left"/>
      <protection locked="0"/>
    </xf>
    <xf numFmtId="0" fontId="4" fillId="0" borderId="24" xfId="3" applyFont="1" applyBorder="1" applyAlignment="1" applyProtection="1">
      <alignment horizontal="center" vertical="center" shrinkToFit="1"/>
      <protection locked="0"/>
    </xf>
    <xf numFmtId="0" fontId="4" fillId="0" borderId="23" xfId="3" applyFont="1" applyBorder="1" applyAlignment="1" applyProtection="1">
      <alignment horizontal="center" vertical="center" shrinkToFit="1"/>
      <protection locked="0"/>
    </xf>
    <xf numFmtId="0" fontId="4" fillId="0" borderId="68" xfId="3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left" shrinkToFit="1"/>
      <protection locked="0"/>
    </xf>
    <xf numFmtId="0" fontId="10" fillId="0" borderId="0" xfId="0" applyFont="1" applyAlignment="1" applyProtection="1">
      <alignment horizontal="right" shrinkToFit="1"/>
      <protection locked="0"/>
    </xf>
    <xf numFmtId="182" fontId="4" fillId="0" borderId="85" xfId="0" applyNumberFormat="1" applyFont="1" applyBorder="1" applyAlignment="1" applyProtection="1">
      <alignment horizontal="center" vertical="center"/>
      <protection locked="0"/>
    </xf>
    <xf numFmtId="182" fontId="4" fillId="0" borderId="75" xfId="0" applyNumberFormat="1" applyFont="1" applyBorder="1" applyAlignment="1" applyProtection="1">
      <alignment horizontal="center" vertical="center"/>
      <protection locked="0"/>
    </xf>
    <xf numFmtId="182" fontId="4" fillId="0" borderId="83" xfId="0" applyNumberFormat="1" applyFont="1" applyBorder="1" applyAlignment="1" applyProtection="1">
      <alignment horizontal="center" vertical="center"/>
      <protection locked="0"/>
    </xf>
    <xf numFmtId="182" fontId="4" fillId="0" borderId="43" xfId="0" applyNumberFormat="1" applyFont="1" applyBorder="1" applyAlignment="1" applyProtection="1">
      <alignment horizontal="center" vertical="center"/>
      <protection locked="0"/>
    </xf>
    <xf numFmtId="182" fontId="4" fillId="0" borderId="42" xfId="0" applyNumberFormat="1" applyFont="1" applyBorder="1" applyAlignment="1" applyProtection="1">
      <alignment horizontal="center" vertical="center"/>
      <protection locked="0"/>
    </xf>
    <xf numFmtId="182" fontId="4" fillId="0" borderId="0" xfId="0" applyNumberFormat="1" applyFont="1" applyAlignment="1" applyProtection="1">
      <alignment horizontal="center" vertical="center"/>
      <protection locked="0"/>
    </xf>
    <xf numFmtId="182" fontId="4" fillId="0" borderId="50" xfId="0" applyNumberFormat="1" applyFont="1" applyBorder="1" applyAlignment="1" applyProtection="1">
      <alignment horizontal="center" vertical="center"/>
      <protection locked="0"/>
    </xf>
    <xf numFmtId="182" fontId="4" fillId="0" borderId="38" xfId="0" applyNumberFormat="1" applyFont="1" applyBorder="1" applyAlignment="1" applyProtection="1">
      <alignment horizontal="center" vertical="center"/>
      <protection locked="0"/>
    </xf>
    <xf numFmtId="182" fontId="4" fillId="0" borderId="37" xfId="0" applyNumberFormat="1" applyFont="1" applyBorder="1" applyAlignment="1" applyProtection="1">
      <alignment horizontal="center" vertical="center"/>
      <protection locked="0"/>
    </xf>
    <xf numFmtId="182" fontId="4" fillId="0" borderId="44" xfId="0" applyNumberFormat="1" applyFont="1" applyBorder="1" applyAlignment="1" applyProtection="1">
      <alignment horizontal="center" vertical="center"/>
      <protection locked="0"/>
    </xf>
    <xf numFmtId="182" fontId="4" fillId="0" borderId="16" xfId="0" applyNumberFormat="1" applyFont="1" applyBorder="1" applyAlignment="1" applyProtection="1">
      <alignment horizontal="center" vertical="center"/>
      <protection locked="0"/>
    </xf>
    <xf numFmtId="182" fontId="4" fillId="0" borderId="39" xfId="0" applyNumberFormat="1" applyFont="1" applyBorder="1" applyAlignment="1" applyProtection="1">
      <alignment horizontal="center" vertical="center"/>
      <protection locked="0"/>
    </xf>
    <xf numFmtId="182" fontId="4" fillId="0" borderId="84" xfId="0" applyNumberFormat="1" applyFont="1" applyBorder="1" applyAlignment="1" applyProtection="1">
      <alignment horizontal="center" vertical="center"/>
      <protection locked="0"/>
    </xf>
    <xf numFmtId="182" fontId="4" fillId="0" borderId="59" xfId="0" applyNumberFormat="1" applyFont="1" applyBorder="1" applyAlignment="1" applyProtection="1">
      <alignment horizontal="center" vertical="center"/>
      <protection locked="0"/>
    </xf>
    <xf numFmtId="182" fontId="4" fillId="0" borderId="82" xfId="0" applyNumberFormat="1" applyFont="1" applyBorder="1" applyAlignment="1" applyProtection="1">
      <alignment horizontal="center" vertical="center"/>
      <protection locked="0"/>
    </xf>
    <xf numFmtId="182" fontId="4" fillId="0" borderId="80" xfId="0" applyNumberFormat="1" applyFont="1" applyBorder="1" applyAlignment="1" applyProtection="1">
      <alignment horizontal="center" vertical="center"/>
      <protection locked="0"/>
    </xf>
    <xf numFmtId="0" fontId="10" fillId="0" borderId="28" xfId="0" applyFont="1" applyBorder="1" applyAlignment="1" applyProtection="1">
      <alignment horizontal="right" vertical="center"/>
      <protection locked="0"/>
    </xf>
    <xf numFmtId="0" fontId="10" fillId="0" borderId="48" xfId="0" applyFont="1" applyBorder="1" applyAlignment="1" applyProtection="1">
      <alignment horizontal="right" vertical="center"/>
      <protection locked="0"/>
    </xf>
    <xf numFmtId="0" fontId="10" fillId="0" borderId="90" xfId="0" applyFont="1" applyBorder="1" applyAlignment="1" applyProtection="1">
      <alignment horizontal="right" vertical="center"/>
      <protection locked="0"/>
    </xf>
    <xf numFmtId="0" fontId="10" fillId="0" borderId="77" xfId="0" applyFont="1" applyBorder="1" applyAlignment="1" applyProtection="1">
      <alignment horizontal="right" vertical="center"/>
      <protection locked="0"/>
    </xf>
    <xf numFmtId="0" fontId="10" fillId="0" borderId="25" xfId="0" applyFont="1" applyBorder="1" applyAlignment="1" applyProtection="1">
      <alignment horizontal="right" vertical="center"/>
      <protection locked="0"/>
    </xf>
    <xf numFmtId="0" fontId="10" fillId="0" borderId="46" xfId="0" applyFont="1" applyBorder="1" applyAlignment="1" applyProtection="1">
      <alignment horizontal="right" vertical="center"/>
      <protection locked="0"/>
    </xf>
    <xf numFmtId="0" fontId="10" fillId="0" borderId="53" xfId="0" applyFont="1" applyBorder="1" applyAlignment="1" applyProtection="1">
      <alignment horizontal="right"/>
      <protection locked="0"/>
    </xf>
    <xf numFmtId="0" fontId="4" fillId="0" borderId="45" xfId="0" applyFont="1" applyBorder="1" applyAlignment="1" applyProtection="1">
      <alignment horizontal="center" vertical="center"/>
      <protection locked="0"/>
    </xf>
    <xf numFmtId="0" fontId="4" fillId="0" borderId="43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4" fillId="0" borderId="67" xfId="0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/>
      <protection locked="0"/>
    </xf>
    <xf numFmtId="0" fontId="4" fillId="0" borderId="40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89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68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/>
    </xf>
    <xf numFmtId="0" fontId="4" fillId="0" borderId="0" xfId="0" applyFont="1" applyAlignment="1" applyProtection="1">
      <alignment horizontal="left" shrinkToFit="1"/>
      <protection locked="0"/>
    </xf>
    <xf numFmtId="185" fontId="6" fillId="0" borderId="0" xfId="0" applyNumberFormat="1" applyFont="1" applyAlignment="1" applyProtection="1">
      <alignment horizontal="right" wrapText="1" shrinkToFit="1"/>
      <protection locked="0"/>
    </xf>
    <xf numFmtId="0" fontId="10" fillId="0" borderId="123" xfId="0" applyFont="1" applyBorder="1" applyAlignment="1" applyProtection="1">
      <alignment horizontal="right" vertical="center"/>
      <protection locked="0"/>
    </xf>
    <xf numFmtId="0" fontId="10" fillId="0" borderId="88" xfId="0" applyFont="1" applyBorder="1" applyAlignment="1" applyProtection="1">
      <alignment horizontal="right" vertical="center"/>
      <protection locked="0"/>
    </xf>
    <xf numFmtId="0" fontId="2" fillId="0" borderId="0" xfId="4" applyFont="1" applyAlignment="1" applyProtection="1">
      <alignment horizontal="left"/>
      <protection locked="0"/>
    </xf>
    <xf numFmtId="0" fontId="4" fillId="0" borderId="45" xfId="4" applyFont="1" applyBorder="1" applyAlignment="1" applyProtection="1">
      <alignment horizontal="center" vertical="center"/>
      <protection locked="0"/>
    </xf>
    <xf numFmtId="0" fontId="4" fillId="0" borderId="43" xfId="4" applyFont="1" applyBorder="1" applyAlignment="1" applyProtection="1">
      <alignment vertical="center"/>
      <protection locked="0"/>
    </xf>
    <xf numFmtId="0" fontId="4" fillId="0" borderId="42" xfId="4" applyFont="1" applyBorder="1" applyAlignment="1" applyProtection="1">
      <alignment vertical="center"/>
      <protection locked="0"/>
    </xf>
    <xf numFmtId="0" fontId="4" fillId="0" borderId="67" xfId="4" applyFont="1" applyBorder="1" applyAlignment="1" applyProtection="1">
      <alignment vertical="center"/>
      <protection locked="0"/>
    </xf>
    <xf numFmtId="0" fontId="4" fillId="0" borderId="38" xfId="4" applyFont="1" applyBorder="1" applyAlignment="1" applyProtection="1">
      <alignment vertical="center"/>
      <protection locked="0"/>
    </xf>
    <xf numFmtId="0" fontId="4" fillId="0" borderId="37" xfId="4" applyFont="1" applyBorder="1" applyAlignment="1" applyProtection="1">
      <alignment vertical="center"/>
      <protection locked="0"/>
    </xf>
    <xf numFmtId="0" fontId="4" fillId="0" borderId="22" xfId="4" applyFont="1" applyBorder="1" applyAlignment="1" applyProtection="1">
      <alignment horizontal="center" vertical="center"/>
      <protection locked="0"/>
    </xf>
    <xf numFmtId="0" fontId="4" fillId="0" borderId="92" xfId="4" applyFont="1" applyBorder="1" applyAlignment="1" applyProtection="1">
      <alignment horizontal="center" vertical="center"/>
      <protection locked="0"/>
    </xf>
    <xf numFmtId="188" fontId="6" fillId="0" borderId="0" xfId="4" applyNumberFormat="1" applyFont="1" applyAlignment="1" applyProtection="1">
      <alignment horizontal="right" wrapText="1"/>
      <protection locked="0"/>
    </xf>
    <xf numFmtId="0" fontId="4" fillId="0" borderId="0" xfId="4" applyFont="1" applyAlignment="1" applyProtection="1">
      <alignment horizontal="left"/>
      <protection locked="0"/>
    </xf>
    <xf numFmtId="0" fontId="4" fillId="0" borderId="0" xfId="4" applyFont="1" applyAlignment="1" applyProtection="1">
      <alignment horizontal="left" vertical="top" wrapText="1"/>
      <protection locked="0"/>
    </xf>
    <xf numFmtId="0" fontId="6" fillId="0" borderId="43" xfId="4" applyFont="1" applyBorder="1" applyAlignment="1" applyProtection="1">
      <alignment horizontal="right" wrapText="1"/>
      <protection locked="0"/>
    </xf>
    <xf numFmtId="0" fontId="4" fillId="0" borderId="30" xfId="0" applyFont="1" applyBorder="1" applyAlignment="1" applyProtection="1">
      <alignment horizontal="center" vertical="center" shrinkToFit="1"/>
      <protection locked="0"/>
    </xf>
    <xf numFmtId="0" fontId="4" fillId="0" borderId="8" xfId="0" applyFont="1" applyBorder="1" applyAlignment="1" applyProtection="1">
      <alignment horizontal="center" vertical="center" shrinkToFit="1"/>
      <protection locked="0"/>
    </xf>
    <xf numFmtId="0" fontId="4" fillId="0" borderId="48" xfId="0" applyFont="1" applyBorder="1" applyAlignment="1" applyProtection="1">
      <alignment horizontal="center" vertical="center" shrinkToFit="1"/>
      <protection locked="0"/>
    </xf>
    <xf numFmtId="38" fontId="6" fillId="0" borderId="73" xfId="1" applyFont="1" applyBorder="1" applyAlignment="1">
      <alignment vertical="center" wrapText="1"/>
    </xf>
    <xf numFmtId="38" fontId="6" fillId="0" borderId="57" xfId="1" applyFont="1" applyBorder="1" applyAlignment="1">
      <alignment vertical="center" wrapText="1"/>
    </xf>
    <xf numFmtId="38" fontId="6" fillId="0" borderId="57" xfId="1" applyFont="1" applyBorder="1" applyAlignment="1">
      <alignment vertical="center"/>
    </xf>
    <xf numFmtId="38" fontId="6" fillId="0" borderId="60" xfId="1" applyFont="1" applyBorder="1" applyAlignment="1">
      <alignment vertical="center"/>
    </xf>
    <xf numFmtId="38" fontId="6" fillId="0" borderId="9" xfId="1" applyFont="1" applyBorder="1" applyAlignment="1">
      <alignment vertical="center"/>
    </xf>
    <xf numFmtId="38" fontId="6" fillId="0" borderId="8" xfId="1" applyFont="1" applyBorder="1" applyAlignment="1">
      <alignment vertical="center"/>
    </xf>
    <xf numFmtId="38" fontId="6" fillId="0" borderId="48" xfId="1" applyFont="1" applyBorder="1" applyAlignment="1">
      <alignment vertical="center"/>
    </xf>
    <xf numFmtId="0" fontId="26" fillId="0" borderId="24" xfId="4" applyFont="1" applyBorder="1" applyAlignment="1" applyProtection="1">
      <alignment horizontal="center" vertical="center"/>
      <protection locked="0"/>
    </xf>
    <xf numFmtId="0" fontId="26" fillId="0" borderId="23" xfId="4" applyFont="1" applyBorder="1" applyAlignment="1" applyProtection="1">
      <alignment horizontal="center" vertical="center"/>
      <protection locked="0"/>
    </xf>
    <xf numFmtId="0" fontId="26" fillId="0" borderId="89" xfId="4" applyFont="1" applyBorder="1" applyAlignment="1" applyProtection="1">
      <alignment horizontal="center" vertical="center"/>
      <protection locked="0"/>
    </xf>
    <xf numFmtId="0" fontId="26" fillId="0" borderId="68" xfId="4" applyFont="1" applyBorder="1" applyAlignment="1" applyProtection="1">
      <alignment horizontal="center" vertical="center"/>
      <protection locked="0"/>
    </xf>
    <xf numFmtId="3" fontId="30" fillId="0" borderId="31" xfId="4" applyNumberFormat="1" applyFont="1" applyBorder="1" applyAlignment="1" applyProtection="1">
      <alignment horizontal="right"/>
      <protection locked="0"/>
    </xf>
    <xf numFmtId="3" fontId="30" fillId="0" borderId="33" xfId="4" applyNumberFormat="1" applyFont="1" applyBorder="1" applyAlignment="1" applyProtection="1">
      <alignment horizontal="right"/>
      <protection locked="0"/>
    </xf>
    <xf numFmtId="3" fontId="30" fillId="0" borderId="49" xfId="4" applyNumberFormat="1" applyFont="1" applyBorder="1" applyAlignment="1" applyProtection="1">
      <alignment horizontal="right"/>
      <protection locked="0"/>
    </xf>
    <xf numFmtId="0" fontId="26" fillId="0" borderId="98" xfId="4" applyFont="1" applyBorder="1" applyAlignment="1" applyProtection="1">
      <alignment horizontal="center" vertical="center"/>
      <protection locked="0"/>
    </xf>
    <xf numFmtId="0" fontId="26" fillId="0" borderId="97" xfId="4" applyFont="1" applyBorder="1" applyAlignment="1" applyProtection="1">
      <alignment horizontal="center" vertical="center"/>
      <protection locked="0"/>
    </xf>
    <xf numFmtId="3" fontId="26" fillId="0" borderId="80" xfId="4" applyNumberFormat="1" applyFont="1" applyBorder="1" applyAlignment="1" applyProtection="1">
      <alignment horizontal="right"/>
      <protection locked="0"/>
    </xf>
    <xf numFmtId="3" fontId="26" fillId="0" borderId="63" xfId="4" applyNumberFormat="1" applyFont="1" applyBorder="1" applyAlignment="1" applyProtection="1">
      <alignment horizontal="right"/>
      <protection locked="0"/>
    </xf>
    <xf numFmtId="3" fontId="26" fillId="0" borderId="61" xfId="4" applyNumberFormat="1" applyFont="1" applyBorder="1" applyAlignment="1" applyProtection="1">
      <alignment horizontal="right"/>
      <protection locked="0"/>
    </xf>
    <xf numFmtId="0" fontId="26" fillId="0" borderId="44" xfId="4" applyFont="1" applyBorder="1" applyAlignment="1" applyProtection="1">
      <alignment horizontal="center" vertical="center"/>
      <protection locked="0"/>
    </xf>
    <xf numFmtId="0" fontId="26" fillId="0" borderId="43" xfId="4" applyFont="1" applyBorder="1" applyAlignment="1" applyProtection="1">
      <alignment horizontal="center" vertical="center"/>
      <protection locked="0"/>
    </xf>
    <xf numFmtId="0" fontId="26" fillId="0" borderId="84" xfId="4" applyFont="1" applyBorder="1" applyAlignment="1" applyProtection="1">
      <alignment horizontal="center" vertical="center"/>
      <protection locked="0"/>
    </xf>
    <xf numFmtId="0" fontId="26" fillId="0" borderId="39" xfId="4" applyFont="1" applyBorder="1" applyAlignment="1" applyProtection="1">
      <alignment horizontal="center" vertical="center"/>
      <protection locked="0"/>
    </xf>
    <xf numFmtId="0" fontId="26" fillId="0" borderId="38" xfId="4" applyFont="1" applyBorder="1" applyAlignment="1" applyProtection="1">
      <alignment horizontal="center" vertical="center"/>
      <protection locked="0"/>
    </xf>
    <xf numFmtId="0" fontId="26" fillId="0" borderId="82" xfId="4" applyFont="1" applyBorder="1" applyAlignment="1" applyProtection="1">
      <alignment horizontal="center" vertical="center"/>
      <protection locked="0"/>
    </xf>
    <xf numFmtId="0" fontId="26" fillId="0" borderId="64" xfId="4" applyFont="1" applyBorder="1" applyAlignment="1" applyProtection="1">
      <alignment horizontal="center" vertical="center"/>
      <protection locked="0"/>
    </xf>
    <xf numFmtId="0" fontId="26" fillId="0" borderId="63" xfId="4" applyFont="1" applyBorder="1" applyAlignment="1" applyProtection="1">
      <alignment horizontal="center" vertical="center"/>
      <protection locked="0"/>
    </xf>
    <xf numFmtId="0" fontId="26" fillId="0" borderId="79" xfId="4" applyFont="1" applyBorder="1" applyAlignment="1" applyProtection="1">
      <alignment horizontal="center" vertical="center"/>
      <protection locked="0"/>
    </xf>
    <xf numFmtId="3" fontId="30" fillId="0" borderId="80" xfId="4" applyNumberFormat="1" applyFont="1" applyBorder="1" applyAlignment="1" applyProtection="1">
      <alignment horizontal="right"/>
      <protection locked="0"/>
    </xf>
    <xf numFmtId="3" fontId="30" fillId="0" borderId="63" xfId="4" applyNumberFormat="1" applyFont="1" applyBorder="1" applyAlignment="1" applyProtection="1">
      <alignment horizontal="right"/>
      <protection locked="0"/>
    </xf>
    <xf numFmtId="3" fontId="30" fillId="0" borderId="79" xfId="4" applyNumberFormat="1" applyFont="1" applyBorder="1" applyAlignment="1" applyProtection="1">
      <alignment horizontal="right"/>
      <protection locked="0"/>
    </xf>
    <xf numFmtId="38" fontId="6" fillId="0" borderId="9" xfId="1" applyFont="1" applyBorder="1" applyAlignment="1" applyProtection="1">
      <alignment horizontal="right" vertical="center"/>
      <protection locked="0"/>
    </xf>
    <xf numFmtId="38" fontId="6" fillId="0" borderId="8" xfId="1" applyFont="1" applyBorder="1" applyAlignment="1" applyProtection="1">
      <alignment horizontal="right" vertical="center"/>
      <protection locked="0"/>
    </xf>
    <xf numFmtId="38" fontId="6" fillId="0" borderId="48" xfId="1" applyFont="1" applyBorder="1" applyAlignment="1" applyProtection="1">
      <alignment horizontal="right" vertical="center"/>
      <protection locked="0"/>
    </xf>
    <xf numFmtId="38" fontId="6" fillId="0" borderId="54" xfId="1" applyFont="1" applyBorder="1" applyAlignment="1" applyProtection="1">
      <alignment horizontal="right" vertical="center"/>
      <protection locked="0"/>
    </xf>
    <xf numFmtId="0" fontId="4" fillId="0" borderId="0" xfId="6" applyFont="1" applyAlignment="1">
      <alignment horizontal="left"/>
    </xf>
    <xf numFmtId="0" fontId="4" fillId="0" borderId="59" xfId="6" applyFont="1" applyBorder="1" applyAlignment="1">
      <alignment horizontal="left"/>
    </xf>
    <xf numFmtId="38" fontId="6" fillId="0" borderId="16" xfId="1" applyFont="1" applyBorder="1" applyAlignment="1">
      <alignment horizontal="right" vertical="center"/>
    </xf>
    <xf numFmtId="38" fontId="6" fillId="0" borderId="0" xfId="1" applyFont="1" applyBorder="1" applyAlignment="1">
      <alignment horizontal="right" vertical="center"/>
    </xf>
    <xf numFmtId="38" fontId="6" fillId="0" borderId="59" xfId="1" applyFont="1" applyBorder="1" applyAlignment="1">
      <alignment horizontal="right" vertical="center"/>
    </xf>
    <xf numFmtId="38" fontId="6" fillId="0" borderId="9" xfId="1" applyFont="1" applyFill="1" applyBorder="1" applyAlignment="1">
      <alignment horizontal="right" vertical="center"/>
    </xf>
    <xf numFmtId="38" fontId="6" fillId="0" borderId="8" xfId="1" applyFont="1" applyFill="1" applyBorder="1" applyAlignment="1">
      <alignment horizontal="right" vertical="center"/>
    </xf>
    <xf numFmtId="38" fontId="6" fillId="0" borderId="54" xfId="1" applyFont="1" applyFill="1" applyBorder="1" applyAlignment="1">
      <alignment horizontal="right" vertical="center"/>
    </xf>
    <xf numFmtId="38" fontId="6" fillId="0" borderId="9" xfId="1" applyFont="1" applyBorder="1" applyAlignment="1">
      <alignment horizontal="right" vertical="center"/>
    </xf>
    <xf numFmtId="38" fontId="6" fillId="0" borderId="8" xfId="1" applyFont="1" applyBorder="1" applyAlignment="1">
      <alignment horizontal="right" vertical="center"/>
    </xf>
    <xf numFmtId="38" fontId="6" fillId="0" borderId="48" xfId="1" applyFont="1" applyBorder="1" applyAlignment="1">
      <alignment horizontal="right" vertical="center"/>
    </xf>
    <xf numFmtId="0" fontId="4" fillId="0" borderId="8" xfId="6" applyFont="1" applyBorder="1" applyAlignment="1">
      <alignment horizontal="distributed" vertical="center"/>
    </xf>
    <xf numFmtId="38" fontId="6" fillId="0" borderId="5" xfId="1" applyFont="1" applyFill="1" applyBorder="1" applyAlignment="1">
      <alignment horizontal="right" vertical="center"/>
    </xf>
    <xf numFmtId="38" fontId="6" fillId="0" borderId="4" xfId="1" applyFont="1" applyFill="1" applyBorder="1" applyAlignment="1">
      <alignment horizontal="right" vertical="center"/>
    </xf>
    <xf numFmtId="38" fontId="6" fillId="0" borderId="69" xfId="1" applyFont="1" applyFill="1" applyBorder="1" applyAlignment="1">
      <alignment horizontal="right" vertical="center"/>
    </xf>
    <xf numFmtId="0" fontId="6" fillId="0" borderId="22" xfId="6" applyFont="1" applyBorder="1" applyAlignment="1">
      <alignment horizontal="center" vertical="center"/>
    </xf>
    <xf numFmtId="0" fontId="6" fillId="0" borderId="92" xfId="6" applyFont="1" applyBorder="1" applyAlignment="1">
      <alignment horizontal="center" vertical="center"/>
    </xf>
    <xf numFmtId="0" fontId="6" fillId="0" borderId="24" xfId="6" applyFont="1" applyBorder="1" applyAlignment="1">
      <alignment horizontal="center" vertical="center"/>
    </xf>
    <xf numFmtId="0" fontId="6" fillId="0" borderId="89" xfId="6" applyFont="1" applyBorder="1" applyAlignment="1">
      <alignment horizontal="center" vertical="center"/>
    </xf>
    <xf numFmtId="0" fontId="6" fillId="0" borderId="23" xfId="6" applyFont="1" applyBorder="1" applyAlignment="1">
      <alignment horizontal="center" vertical="center"/>
    </xf>
    <xf numFmtId="0" fontId="6" fillId="0" borderId="68" xfId="6" applyFont="1" applyBorder="1" applyAlignment="1">
      <alignment horizontal="center" vertical="center"/>
    </xf>
    <xf numFmtId="38" fontId="4" fillId="0" borderId="27" xfId="1" applyFont="1" applyBorder="1" applyAlignment="1" applyProtection="1">
      <alignment horizontal="right" vertical="center"/>
      <protection locked="0"/>
    </xf>
    <xf numFmtId="38" fontId="4" fillId="0" borderId="8" xfId="1" applyFont="1" applyBorder="1" applyAlignment="1" applyProtection="1">
      <alignment horizontal="right" vertical="center"/>
      <protection locked="0"/>
    </xf>
    <xf numFmtId="38" fontId="4" fillId="0" borderId="48" xfId="1" applyFont="1" applyBorder="1" applyAlignment="1" applyProtection="1">
      <alignment horizontal="right" vertical="center"/>
      <protection locked="0"/>
    </xf>
    <xf numFmtId="38" fontId="4" fillId="0" borderId="5" xfId="1" applyFont="1" applyBorder="1" applyAlignment="1" applyProtection="1">
      <alignment horizontal="right" vertical="center"/>
      <protection locked="0"/>
    </xf>
    <xf numFmtId="38" fontId="4" fillId="0" borderId="4" xfId="1" applyFont="1" applyBorder="1" applyAlignment="1" applyProtection="1">
      <alignment horizontal="right" vertical="center"/>
      <protection locked="0"/>
    </xf>
    <xf numFmtId="38" fontId="4" fillId="0" borderId="46" xfId="1" applyFont="1" applyBorder="1" applyAlignment="1" applyProtection="1">
      <alignment horizontal="right" vertical="center"/>
      <protection locked="0"/>
    </xf>
    <xf numFmtId="0" fontId="6" fillId="0" borderId="15" xfId="6" applyFont="1" applyBorder="1" applyAlignment="1">
      <alignment horizontal="right" vertical="center"/>
    </xf>
    <xf numFmtId="0" fontId="6" fillId="0" borderId="35" xfId="6" applyFont="1" applyBorder="1" applyAlignment="1">
      <alignment horizontal="right" vertical="center"/>
    </xf>
    <xf numFmtId="38" fontId="4" fillId="0" borderId="9" xfId="1" applyFont="1" applyBorder="1" applyAlignment="1" applyProtection="1">
      <alignment horizontal="right" vertical="center"/>
      <protection locked="0"/>
    </xf>
    <xf numFmtId="0" fontId="6" fillId="0" borderId="95" xfId="6" applyFont="1" applyBorder="1" applyAlignment="1">
      <alignment horizontal="center" vertical="center"/>
    </xf>
    <xf numFmtId="0" fontId="6" fillId="0" borderId="63" xfId="6" applyFont="1" applyBorder="1" applyAlignment="1">
      <alignment horizontal="center" vertical="center"/>
    </xf>
    <xf numFmtId="0" fontId="6" fillId="0" borderId="80" xfId="6" applyFont="1" applyBorder="1" applyAlignment="1">
      <alignment horizontal="right" vertical="center"/>
    </xf>
    <xf numFmtId="0" fontId="6" fillId="0" borderId="61" xfId="6" applyFont="1" applyBorder="1" applyAlignment="1">
      <alignment horizontal="right" vertical="center"/>
    </xf>
    <xf numFmtId="0" fontId="6" fillId="0" borderId="63" xfId="6" applyFont="1" applyBorder="1" applyAlignment="1">
      <alignment horizontal="right" vertical="center"/>
    </xf>
    <xf numFmtId="0" fontId="6" fillId="0" borderId="79" xfId="6" applyFont="1" applyBorder="1" applyAlignment="1">
      <alignment horizontal="right" vertical="center"/>
    </xf>
    <xf numFmtId="0" fontId="2" fillId="0" borderId="0" xfId="6" applyFont="1" applyAlignment="1">
      <alignment horizontal="left"/>
    </xf>
    <xf numFmtId="0" fontId="10" fillId="0" borderId="53" xfId="6" applyFont="1" applyBorder="1" applyAlignment="1">
      <alignment horizontal="right"/>
    </xf>
    <xf numFmtId="0" fontId="6" fillId="0" borderId="84" xfId="4" applyFont="1" applyBorder="1" applyAlignment="1" applyProtection="1">
      <alignment horizontal="right" wrapText="1"/>
      <protection locked="0"/>
    </xf>
    <xf numFmtId="0" fontId="6" fillId="0" borderId="114" xfId="6" applyFont="1" applyBorder="1" applyAlignment="1">
      <alignment horizontal="center" vertical="center"/>
    </xf>
    <xf numFmtId="0" fontId="6" fillId="0" borderId="0" xfId="6" applyFont="1" applyAlignment="1">
      <alignment horizontal="distributed" vertical="center" wrapText="1"/>
    </xf>
    <xf numFmtId="38" fontId="6" fillId="0" borderId="60" xfId="1" applyFont="1" applyBorder="1" applyAlignment="1">
      <alignment vertical="center" wrapText="1"/>
    </xf>
    <xf numFmtId="38" fontId="6" fillId="0" borderId="73" xfId="1" applyFont="1" applyBorder="1" applyAlignment="1">
      <alignment vertical="center"/>
    </xf>
    <xf numFmtId="38" fontId="6" fillId="0" borderId="5" xfId="1" applyFont="1" applyBorder="1" applyAlignment="1">
      <alignment vertical="center"/>
    </xf>
    <xf numFmtId="38" fontId="6" fillId="0" borderId="4" xfId="1" applyFont="1" applyBorder="1" applyAlignment="1">
      <alignment vertical="center"/>
    </xf>
    <xf numFmtId="38" fontId="6" fillId="0" borderId="46" xfId="1" applyFont="1" applyBorder="1" applyAlignment="1">
      <alignment vertical="center"/>
    </xf>
    <xf numFmtId="38" fontId="6" fillId="0" borderId="73" xfId="1" applyFont="1" applyBorder="1" applyAlignment="1">
      <alignment horizontal="right" vertical="center"/>
    </xf>
    <xf numFmtId="38" fontId="6" fillId="0" borderId="57" xfId="1" applyFont="1" applyBorder="1" applyAlignment="1">
      <alignment horizontal="right" vertical="center"/>
    </xf>
    <xf numFmtId="38" fontId="6" fillId="0" borderId="60" xfId="1" applyFont="1" applyBorder="1" applyAlignment="1">
      <alignment horizontal="right" vertical="center"/>
    </xf>
    <xf numFmtId="0" fontId="29" fillId="0" borderId="43" xfId="6" applyFont="1" applyBorder="1" applyAlignment="1">
      <alignment horizontal="right" wrapText="1"/>
    </xf>
    <xf numFmtId="38" fontId="6" fillId="0" borderId="54" xfId="1" applyFont="1" applyBorder="1" applyAlignment="1">
      <alignment horizontal="right" vertical="center"/>
    </xf>
    <xf numFmtId="0" fontId="4" fillId="0" borderId="4" xfId="6" applyFont="1" applyBorder="1" applyAlignment="1">
      <alignment horizontal="distributed" vertical="center"/>
    </xf>
    <xf numFmtId="38" fontId="6" fillId="0" borderId="5" xfId="1" applyFont="1" applyBorder="1" applyAlignment="1">
      <alignment horizontal="right" vertical="center"/>
    </xf>
    <xf numFmtId="38" fontId="6" fillId="0" borderId="4" xfId="1" applyFont="1" applyBorder="1" applyAlignment="1">
      <alignment horizontal="right" vertical="center"/>
    </xf>
    <xf numFmtId="38" fontId="6" fillId="0" borderId="46" xfId="1" applyFont="1" applyBorder="1" applyAlignment="1">
      <alignment horizontal="right" vertical="center"/>
    </xf>
    <xf numFmtId="0" fontId="25" fillId="0" borderId="0" xfId="4" applyFont="1" applyAlignment="1" applyProtection="1">
      <alignment horizontal="left"/>
      <protection locked="0"/>
    </xf>
    <xf numFmtId="0" fontId="26" fillId="0" borderId="120" xfId="4" applyFont="1" applyBorder="1" applyAlignment="1" applyProtection="1">
      <alignment horizontal="center" vertical="center"/>
      <protection locked="0"/>
    </xf>
    <xf numFmtId="0" fontId="26" fillId="0" borderId="22" xfId="4" applyFont="1" applyBorder="1" applyAlignment="1" applyProtection="1">
      <alignment horizontal="center" vertical="center"/>
      <protection locked="0"/>
    </xf>
    <xf numFmtId="0" fontId="26" fillId="0" borderId="121" xfId="4" applyFont="1" applyBorder="1" applyAlignment="1" applyProtection="1">
      <alignment horizontal="center" vertical="center"/>
      <protection locked="0"/>
    </xf>
    <xf numFmtId="0" fontId="26" fillId="0" borderId="66" xfId="4" applyFont="1" applyBorder="1" applyAlignment="1" applyProtection="1">
      <alignment horizontal="center" vertical="center"/>
      <protection locked="0"/>
    </xf>
    <xf numFmtId="0" fontId="26" fillId="0" borderId="99" xfId="4" applyFont="1" applyBorder="1" applyAlignment="1" applyProtection="1">
      <alignment horizontal="center" vertical="center"/>
      <protection locked="0"/>
    </xf>
    <xf numFmtId="38" fontId="4" fillId="0" borderId="54" xfId="1" applyFont="1" applyBorder="1" applyAlignment="1" applyProtection="1">
      <alignment horizontal="right" vertical="center"/>
      <protection locked="0"/>
    </xf>
    <xf numFmtId="0" fontId="26" fillId="0" borderId="30" xfId="4" applyFont="1" applyBorder="1" applyAlignment="1" applyProtection="1">
      <alignment horizontal="right" vertical="center"/>
      <protection locked="0"/>
    </xf>
    <xf numFmtId="0" fontId="26" fillId="0" borderId="8" xfId="4" applyFont="1" applyBorder="1" applyAlignment="1" applyProtection="1">
      <alignment horizontal="right" vertical="center"/>
      <protection locked="0"/>
    </xf>
    <xf numFmtId="0" fontId="26" fillId="0" borderId="86" xfId="4" applyFont="1" applyBorder="1" applyAlignment="1" applyProtection="1">
      <alignment horizontal="right" vertical="center"/>
      <protection locked="0"/>
    </xf>
    <xf numFmtId="0" fontId="26" fillId="0" borderId="94" xfId="4" applyFont="1" applyBorder="1" applyAlignment="1" applyProtection="1">
      <alignment horizontal="right" vertical="center"/>
      <protection locked="0"/>
    </xf>
    <xf numFmtId="38" fontId="6" fillId="0" borderId="27" xfId="1" applyFont="1" applyBorder="1" applyAlignment="1" applyProtection="1">
      <alignment horizontal="right" vertical="center"/>
      <protection locked="0"/>
    </xf>
    <xf numFmtId="0" fontId="6" fillId="0" borderId="86" xfId="4" applyFont="1" applyBorder="1" applyAlignment="1" applyProtection="1">
      <alignment horizontal="right" vertical="center"/>
      <protection locked="0"/>
    </xf>
    <xf numFmtId="0" fontId="6" fillId="0" borderId="94" xfId="4" applyFont="1" applyBorder="1" applyAlignment="1" applyProtection="1">
      <alignment horizontal="right" vertical="center"/>
      <protection locked="0"/>
    </xf>
    <xf numFmtId="38" fontId="4" fillId="0" borderId="1" xfId="1" applyFont="1" applyBorder="1" applyAlignment="1" applyProtection="1">
      <alignment horizontal="right" vertical="center"/>
      <protection locked="0"/>
    </xf>
    <xf numFmtId="0" fontId="6" fillId="0" borderId="62" xfId="6" applyFont="1" applyBorder="1" applyAlignment="1">
      <alignment horizontal="right" vertical="center"/>
    </xf>
    <xf numFmtId="38" fontId="4" fillId="0" borderId="69" xfId="1" applyFont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6" fillId="0" borderId="43" xfId="0" applyFont="1" applyBorder="1" applyAlignment="1" applyProtection="1">
      <alignment horizontal="right" wrapText="1"/>
      <protection locked="0"/>
    </xf>
    <xf numFmtId="0" fontId="6" fillId="0" borderId="0" xfId="0" applyFont="1" applyAlignment="1" applyProtection="1">
      <alignment horizontal="left"/>
      <protection locked="0"/>
    </xf>
    <xf numFmtId="0" fontId="19" fillId="0" borderId="0" xfId="0" applyFont="1" applyAlignment="1" applyProtection="1">
      <alignment horizontal="left" vertical="top"/>
      <protection locked="0"/>
    </xf>
    <xf numFmtId="0" fontId="10" fillId="0" borderId="51" xfId="0" applyFont="1" applyBorder="1" applyAlignment="1" applyProtection="1">
      <alignment horizontal="right"/>
      <protection locked="0"/>
    </xf>
    <xf numFmtId="0" fontId="10" fillId="0" borderId="103" xfId="0" applyFont="1" applyBorder="1" applyAlignment="1" applyProtection="1">
      <alignment horizontal="center" vertical="center"/>
      <protection locked="0"/>
    </xf>
    <xf numFmtId="0" fontId="10" fillId="0" borderId="102" xfId="0" applyFont="1" applyBorder="1" applyAlignment="1" applyProtection="1">
      <alignment horizontal="center" vertical="center"/>
      <protection locked="0"/>
    </xf>
    <xf numFmtId="0" fontId="10" fillId="0" borderId="101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50" xfId="0" applyFont="1" applyBorder="1" applyAlignment="1" applyProtection="1">
      <alignment horizontal="center" vertical="center"/>
      <protection locked="0"/>
    </xf>
    <xf numFmtId="0" fontId="4" fillId="0" borderId="111" xfId="0" applyFont="1" applyBorder="1" applyAlignment="1" applyProtection="1">
      <alignment horizontal="center" vertical="center" shrinkToFit="1"/>
      <protection locked="0"/>
    </xf>
    <xf numFmtId="0" fontId="4" fillId="0" borderId="110" xfId="0" applyFont="1" applyBorder="1" applyAlignment="1" applyProtection="1">
      <alignment horizontal="center" vertical="center" shrinkToFit="1"/>
      <protection locked="0"/>
    </xf>
    <xf numFmtId="0" fontId="4" fillId="0" borderId="91" xfId="0" applyFont="1" applyBorder="1" applyAlignment="1" applyProtection="1">
      <alignment horizontal="center" vertical="center" shrinkToFit="1"/>
      <protection locked="0"/>
    </xf>
    <xf numFmtId="0" fontId="4" fillId="0" borderId="62" xfId="0" applyFont="1" applyBorder="1" applyAlignment="1" applyProtection="1">
      <alignment horizontal="center" vertical="center" shrinkToFit="1"/>
      <protection locked="0"/>
    </xf>
    <xf numFmtId="0" fontId="4" fillId="0" borderId="36" xfId="0" applyFont="1" applyBorder="1" applyAlignment="1" applyProtection="1">
      <alignment horizontal="center" vertical="center" shrinkToFit="1"/>
      <protection locked="0"/>
    </xf>
    <xf numFmtId="0" fontId="4" fillId="0" borderId="66" xfId="0" applyFont="1" applyBorder="1" applyAlignment="1" applyProtection="1">
      <alignment horizontal="center" vertical="center" shrinkToFit="1"/>
      <protection locked="0"/>
    </xf>
    <xf numFmtId="177" fontId="10" fillId="0" borderId="56" xfId="0" applyNumberFormat="1" applyFont="1" applyBorder="1" applyAlignment="1">
      <alignment vertical="center"/>
    </xf>
    <xf numFmtId="177" fontId="10" fillId="0" borderId="125" xfId="0" applyNumberFormat="1" applyFont="1" applyBorder="1" applyAlignment="1">
      <alignment vertical="center"/>
    </xf>
  </cellXfs>
  <cellStyles count="9">
    <cellStyle name="桁区切り" xfId="1" builtinId="6"/>
    <cellStyle name="桁区切り 2" xfId="2"/>
    <cellStyle name="桁区切り 3" xfId="5"/>
    <cellStyle name="桁区切り 4" xfId="7"/>
    <cellStyle name="桁区切り 5" xfId="8"/>
    <cellStyle name="標準" xfId="0" builtinId="0"/>
    <cellStyle name="標準 2" xfId="4"/>
    <cellStyle name="標準 3" xfId="3"/>
    <cellStyle name="標準 4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view="pageBreakPreview" topLeftCell="A10" zoomScaleNormal="100" zoomScaleSheetLayoutView="100" workbookViewId="0">
      <selection activeCell="A38" sqref="A38:J38"/>
    </sheetView>
  </sheetViews>
  <sheetFormatPr defaultColWidth="11" defaultRowHeight="14.25"/>
  <cols>
    <col min="1" max="1" width="0.875" style="1" customWidth="1"/>
    <col min="2" max="2" width="10" style="1" customWidth="1"/>
    <col min="3" max="3" width="0.875" style="1" customWidth="1"/>
    <col min="4" max="9" width="11.125" style="1" bestFit="1" customWidth="1"/>
    <col min="10" max="10" width="12.375" style="1" bestFit="1" customWidth="1"/>
    <col min="11" max="11" width="11.5" style="1" customWidth="1"/>
    <col min="12" max="18" width="10.625" style="1" customWidth="1"/>
    <col min="19" max="16384" width="11" style="1"/>
  </cols>
  <sheetData>
    <row r="1" spans="1:21" ht="22.5" customHeight="1">
      <c r="A1" s="498" t="s">
        <v>45</v>
      </c>
      <c r="B1" s="498"/>
      <c r="C1" s="498"/>
      <c r="D1" s="498"/>
      <c r="E1" s="498"/>
      <c r="F1" s="498"/>
      <c r="G1" s="498"/>
      <c r="H1" s="498"/>
      <c r="I1" s="498"/>
      <c r="J1" s="498"/>
    </row>
    <row r="2" spans="1:21" ht="22.5" customHeight="1" thickBot="1">
      <c r="A2" s="35"/>
      <c r="B2" s="35"/>
      <c r="C2" s="35"/>
      <c r="D2" s="35"/>
      <c r="E2" s="35"/>
      <c r="F2" s="35"/>
      <c r="G2" s="35"/>
      <c r="H2" s="35"/>
      <c r="I2" s="35"/>
      <c r="J2" s="34" t="s">
        <v>44</v>
      </c>
    </row>
    <row r="3" spans="1:21" s="30" customFormat="1" ht="27" customHeight="1">
      <c r="A3" s="311"/>
      <c r="B3" s="33" t="s">
        <v>43</v>
      </c>
      <c r="C3" s="32"/>
      <c r="D3" s="31" t="s">
        <v>42</v>
      </c>
      <c r="E3" s="31" t="s">
        <v>41</v>
      </c>
      <c r="F3" s="31" t="s">
        <v>40</v>
      </c>
      <c r="G3" s="31" t="s">
        <v>39</v>
      </c>
      <c r="H3" s="31" t="s">
        <v>38</v>
      </c>
      <c r="I3" s="31" t="s">
        <v>37</v>
      </c>
      <c r="J3" s="298" t="s">
        <v>545</v>
      </c>
    </row>
    <row r="4" spans="1:21" ht="22.5" customHeight="1">
      <c r="A4" s="312"/>
      <c r="B4" s="29" t="s">
        <v>36</v>
      </c>
      <c r="C4" s="29"/>
      <c r="D4" s="28">
        <v>5483450</v>
      </c>
      <c r="E4" s="28">
        <v>5463609</v>
      </c>
      <c r="F4" s="28">
        <v>5465002</v>
      </c>
      <c r="G4" s="28">
        <v>5432573</v>
      </c>
      <c r="H4" s="28">
        <v>5403823</v>
      </c>
      <c r="I4" s="28">
        <v>5369834</v>
      </c>
      <c r="J4" s="321">
        <v>5336665</v>
      </c>
      <c r="K4" s="2"/>
      <c r="L4" s="2"/>
      <c r="M4" s="2"/>
      <c r="N4" s="2"/>
      <c r="O4" s="2"/>
      <c r="P4" s="2"/>
    </row>
    <row r="5" spans="1:21" ht="22.5" customHeight="1">
      <c r="A5" s="313"/>
      <c r="B5" s="27" t="s">
        <v>35</v>
      </c>
      <c r="C5" s="26"/>
      <c r="D5" s="25">
        <v>5231690</v>
      </c>
      <c r="E5" s="25">
        <v>5214586</v>
      </c>
      <c r="F5" s="25">
        <v>5218364</v>
      </c>
      <c r="G5" s="25">
        <v>5188948</v>
      </c>
      <c r="H5" s="25">
        <v>5163192</v>
      </c>
      <c r="I5" s="25">
        <v>5131914</v>
      </c>
      <c r="J5" s="321">
        <v>5101949</v>
      </c>
      <c r="K5" s="2"/>
      <c r="L5" s="2"/>
      <c r="M5" s="2"/>
      <c r="N5" s="2"/>
      <c r="O5" s="2"/>
      <c r="P5" s="2"/>
      <c r="U5" s="2" t="s">
        <v>2</v>
      </c>
    </row>
    <row r="6" spans="1:21" ht="22.5" customHeight="1">
      <c r="A6" s="314"/>
      <c r="B6" s="24" t="s">
        <v>34</v>
      </c>
      <c r="C6" s="363"/>
      <c r="D6" s="23">
        <v>251760</v>
      </c>
      <c r="E6" s="23">
        <v>249023</v>
      </c>
      <c r="F6" s="22">
        <v>246638</v>
      </c>
      <c r="G6" s="22">
        <v>243625</v>
      </c>
      <c r="H6" s="22">
        <v>240631</v>
      </c>
      <c r="I6" s="22">
        <v>237920</v>
      </c>
      <c r="J6" s="322">
        <v>234716</v>
      </c>
      <c r="K6" s="2"/>
      <c r="L6" s="2"/>
      <c r="M6" s="2"/>
      <c r="N6" s="2"/>
      <c r="O6" s="2"/>
      <c r="P6" s="2"/>
    </row>
    <row r="7" spans="1:21" ht="5.25" customHeight="1">
      <c r="A7" s="315"/>
      <c r="B7" s="21"/>
      <c r="C7" s="21"/>
      <c r="D7" s="20"/>
      <c r="E7" s="20"/>
      <c r="F7" s="19"/>
      <c r="G7" s="18"/>
      <c r="H7" s="18"/>
      <c r="I7" s="18"/>
      <c r="J7" s="322"/>
      <c r="K7" s="2"/>
      <c r="L7" s="2"/>
      <c r="M7" s="2"/>
      <c r="N7" s="2"/>
      <c r="O7" s="2"/>
      <c r="P7" s="2"/>
    </row>
    <row r="8" spans="1:21" ht="21.75" customHeight="1">
      <c r="A8" s="316"/>
      <c r="B8" s="17" t="s">
        <v>33</v>
      </c>
      <c r="C8" s="16"/>
      <c r="D8" s="15">
        <v>1527407</v>
      </c>
      <c r="E8" s="15">
        <v>1522944</v>
      </c>
      <c r="F8" s="14">
        <v>1525152</v>
      </c>
      <c r="G8" s="14">
        <v>1517073</v>
      </c>
      <c r="H8" s="14">
        <v>1510171</v>
      </c>
      <c r="I8" s="14">
        <v>1499887</v>
      </c>
      <c r="J8" s="300">
        <v>1492282</v>
      </c>
      <c r="K8" s="2"/>
      <c r="L8" s="2"/>
      <c r="M8" s="2"/>
      <c r="N8" s="2"/>
      <c r="O8" s="2"/>
      <c r="P8" s="2"/>
    </row>
    <row r="9" spans="1:21" ht="21.75" customHeight="1">
      <c r="A9" s="317"/>
      <c r="B9" s="11" t="s">
        <v>32</v>
      </c>
      <c r="C9" s="10"/>
      <c r="D9" s="9">
        <v>531298</v>
      </c>
      <c r="E9" s="9">
        <v>530363</v>
      </c>
      <c r="F9" s="8">
        <v>530495</v>
      </c>
      <c r="G9" s="8">
        <v>527409</v>
      </c>
      <c r="H9" s="8">
        <v>525044</v>
      </c>
      <c r="I9" s="8">
        <v>522328</v>
      </c>
      <c r="J9" s="299">
        <v>519390</v>
      </c>
      <c r="K9" s="2"/>
      <c r="L9" s="2"/>
      <c r="M9" s="2"/>
      <c r="N9" s="2"/>
      <c r="O9" s="2"/>
      <c r="P9" s="2"/>
    </row>
    <row r="10" spans="1:21" ht="21.75" customHeight="1">
      <c r="A10" s="317"/>
      <c r="B10" s="11" t="s">
        <v>31</v>
      </c>
      <c r="C10" s="10"/>
      <c r="D10" s="9">
        <v>451072</v>
      </c>
      <c r="E10" s="9">
        <v>451475</v>
      </c>
      <c r="F10" s="8">
        <v>459593</v>
      </c>
      <c r="G10" s="8">
        <v>457638</v>
      </c>
      <c r="H10" s="8">
        <v>455551</v>
      </c>
      <c r="I10" s="8">
        <v>454676</v>
      </c>
      <c r="J10" s="299">
        <v>454123</v>
      </c>
      <c r="K10" s="2"/>
      <c r="L10" s="2"/>
      <c r="M10" s="2"/>
      <c r="N10" s="2"/>
      <c r="O10" s="2"/>
      <c r="P10" s="2"/>
    </row>
    <row r="11" spans="1:21" ht="21.75" customHeight="1">
      <c r="A11" s="317"/>
      <c r="B11" s="11" t="s">
        <v>30</v>
      </c>
      <c r="C11" s="10"/>
      <c r="D11" s="9">
        <v>297920</v>
      </c>
      <c r="E11" s="9">
        <v>299094</v>
      </c>
      <c r="F11" s="8">
        <v>303601</v>
      </c>
      <c r="G11" s="8">
        <v>303823</v>
      </c>
      <c r="H11" s="8">
        <v>304564</v>
      </c>
      <c r="I11" s="8">
        <v>305880</v>
      </c>
      <c r="J11" s="299">
        <v>306453</v>
      </c>
      <c r="K11" s="2"/>
      <c r="L11" s="2"/>
      <c r="M11" s="2"/>
      <c r="N11" s="2" t="s">
        <v>29</v>
      </c>
      <c r="O11" s="2"/>
      <c r="P11" s="2"/>
    </row>
    <row r="12" spans="1:21" ht="21.75" customHeight="1">
      <c r="A12" s="317"/>
      <c r="B12" s="11" t="s">
        <v>28</v>
      </c>
      <c r="C12" s="10"/>
      <c r="D12" s="9">
        <v>488126</v>
      </c>
      <c r="E12" s="9">
        <v>487413</v>
      </c>
      <c r="F12" s="8">
        <v>485587</v>
      </c>
      <c r="G12" s="8">
        <v>484737</v>
      </c>
      <c r="H12" s="8">
        <v>484489</v>
      </c>
      <c r="I12" s="8">
        <v>483757</v>
      </c>
      <c r="J12" s="299">
        <v>482716</v>
      </c>
      <c r="K12" s="2"/>
      <c r="L12" s="2"/>
      <c r="M12" s="13" t="s">
        <v>27</v>
      </c>
      <c r="N12" s="2"/>
      <c r="O12" s="2"/>
      <c r="P12" s="2"/>
    </row>
    <row r="13" spans="1:21" ht="21.75" customHeight="1">
      <c r="A13" s="317"/>
      <c r="B13" s="11" t="s">
        <v>26</v>
      </c>
      <c r="C13" s="10"/>
      <c r="D13" s="9">
        <v>42415</v>
      </c>
      <c r="E13" s="9">
        <v>41727</v>
      </c>
      <c r="F13" s="8">
        <v>41236</v>
      </c>
      <c r="G13" s="8">
        <v>40763</v>
      </c>
      <c r="H13" s="8">
        <v>40325</v>
      </c>
      <c r="I13" s="8">
        <v>39785</v>
      </c>
      <c r="J13" s="299">
        <v>39341</v>
      </c>
      <c r="K13" s="2"/>
      <c r="L13" s="2"/>
      <c r="M13" s="2"/>
      <c r="N13" s="2"/>
      <c r="O13" s="2"/>
      <c r="P13" s="2"/>
    </row>
    <row r="14" spans="1:21" ht="21.75" customHeight="1">
      <c r="A14" s="317"/>
      <c r="B14" s="11" t="s">
        <v>25</v>
      </c>
      <c r="C14" s="10"/>
      <c r="D14" s="9">
        <v>94751</v>
      </c>
      <c r="E14" s="9">
        <v>94342</v>
      </c>
      <c r="F14" s="8">
        <v>93922</v>
      </c>
      <c r="G14" s="8">
        <v>93752</v>
      </c>
      <c r="H14" s="8">
        <v>93814</v>
      </c>
      <c r="I14" s="8">
        <v>93271</v>
      </c>
      <c r="J14" s="299">
        <v>92525</v>
      </c>
      <c r="K14" s="2"/>
      <c r="L14" s="2"/>
      <c r="M14" s="2"/>
      <c r="N14" s="2"/>
      <c r="O14" s="2"/>
      <c r="P14" s="2"/>
    </row>
    <row r="15" spans="1:21" ht="21.75" customHeight="1">
      <c r="A15" s="317"/>
      <c r="B15" s="11" t="s">
        <v>24</v>
      </c>
      <c r="C15" s="10"/>
      <c r="D15" s="9">
        <v>197851</v>
      </c>
      <c r="E15" s="9">
        <v>198395</v>
      </c>
      <c r="F15" s="8">
        <v>198138</v>
      </c>
      <c r="G15" s="8">
        <v>197653</v>
      </c>
      <c r="H15" s="8">
        <v>197267</v>
      </c>
      <c r="I15" s="8">
        <v>196250</v>
      </c>
      <c r="J15" s="299">
        <v>195005</v>
      </c>
      <c r="K15" s="2"/>
      <c r="L15" s="2"/>
      <c r="M15" s="2"/>
      <c r="N15" s="2"/>
      <c r="O15" s="2"/>
      <c r="P15" s="2"/>
    </row>
    <row r="16" spans="1:21" ht="21.75" customHeight="1">
      <c r="A16" s="317"/>
      <c r="B16" s="11" t="s">
        <v>23</v>
      </c>
      <c r="C16" s="10"/>
      <c r="D16" s="9">
        <v>29433</v>
      </c>
      <c r="E16" s="9">
        <v>28971</v>
      </c>
      <c r="F16" s="8">
        <v>28355</v>
      </c>
      <c r="G16" s="8">
        <v>27971</v>
      </c>
      <c r="H16" s="8">
        <v>27549</v>
      </c>
      <c r="I16" s="8">
        <v>27031</v>
      </c>
      <c r="J16" s="299">
        <v>26573</v>
      </c>
      <c r="K16" s="2"/>
      <c r="L16" s="2"/>
      <c r="M16" s="2"/>
      <c r="N16" s="2"/>
      <c r="O16" s="2"/>
      <c r="P16" s="2"/>
    </row>
    <row r="17" spans="1:16" ht="21.75" customHeight="1">
      <c r="A17" s="317"/>
      <c r="B17" s="11" t="s">
        <v>22</v>
      </c>
      <c r="C17" s="10"/>
      <c r="D17" s="9">
        <v>79428</v>
      </c>
      <c r="E17" s="9">
        <v>78299</v>
      </c>
      <c r="F17" s="8">
        <v>77489</v>
      </c>
      <c r="G17" s="8">
        <v>76605</v>
      </c>
      <c r="H17" s="8">
        <v>75500</v>
      </c>
      <c r="I17" s="8">
        <v>74268</v>
      </c>
      <c r="J17" s="299">
        <v>72931</v>
      </c>
      <c r="K17" s="2"/>
      <c r="L17" s="2"/>
      <c r="M17" s="2"/>
      <c r="N17" s="2"/>
      <c r="O17" s="2"/>
      <c r="P17" s="2"/>
    </row>
    <row r="18" spans="1:16" ht="21.75" customHeight="1">
      <c r="A18" s="317"/>
      <c r="B18" s="11" t="s">
        <v>21</v>
      </c>
      <c r="C18" s="10"/>
      <c r="D18" s="9">
        <v>263697</v>
      </c>
      <c r="E18" s="9">
        <v>262308</v>
      </c>
      <c r="F18" s="8">
        <v>260878</v>
      </c>
      <c r="G18" s="8">
        <v>259603</v>
      </c>
      <c r="H18" s="8">
        <v>257948</v>
      </c>
      <c r="I18" s="8">
        <v>256483</v>
      </c>
      <c r="J18" s="299">
        <v>254947</v>
      </c>
      <c r="K18" s="2"/>
      <c r="L18" s="2"/>
      <c r="M18" s="2"/>
      <c r="N18" s="2"/>
      <c r="O18" s="2"/>
      <c r="P18" s="2"/>
    </row>
    <row r="19" spans="1:16" ht="21.75" customHeight="1">
      <c r="A19" s="317"/>
      <c r="B19" s="11" t="s">
        <v>20</v>
      </c>
      <c r="C19" s="10"/>
      <c r="D19" s="9">
        <v>46779</v>
      </c>
      <c r="E19" s="9">
        <v>46347</v>
      </c>
      <c r="F19" s="8">
        <v>45892</v>
      </c>
      <c r="G19" s="8">
        <v>45197</v>
      </c>
      <c r="H19" s="8">
        <v>44569</v>
      </c>
      <c r="I19" s="8">
        <v>43922</v>
      </c>
      <c r="J19" s="299">
        <v>43293</v>
      </c>
      <c r="K19" s="2"/>
      <c r="L19" s="2"/>
      <c r="M19" s="2"/>
      <c r="N19" s="2"/>
      <c r="O19" s="2"/>
      <c r="P19" s="2"/>
    </row>
    <row r="20" spans="1:16" ht="21.75" customHeight="1">
      <c r="A20" s="317"/>
      <c r="B20" s="11" t="s">
        <v>19</v>
      </c>
      <c r="C20" s="10"/>
      <c r="D20" s="9">
        <v>39611</v>
      </c>
      <c r="E20" s="9">
        <v>39147</v>
      </c>
      <c r="F20" s="8">
        <v>38673</v>
      </c>
      <c r="G20" s="8">
        <v>38002</v>
      </c>
      <c r="H20" s="8">
        <v>37477</v>
      </c>
      <c r="I20" s="8">
        <v>36970</v>
      </c>
      <c r="J20" s="299">
        <v>36463</v>
      </c>
      <c r="K20" s="2"/>
      <c r="L20" s="2"/>
      <c r="M20" s="2"/>
      <c r="N20" s="2"/>
      <c r="O20" s="2"/>
      <c r="P20" s="2"/>
    </row>
    <row r="21" spans="1:16" ht="21.75" customHeight="1">
      <c r="A21" s="317"/>
      <c r="B21" s="11" t="s">
        <v>18</v>
      </c>
      <c r="C21" s="10"/>
      <c r="D21" s="9">
        <v>225129</v>
      </c>
      <c r="E21" s="9">
        <v>225008</v>
      </c>
      <c r="F21" s="8">
        <v>226432</v>
      </c>
      <c r="G21" s="8">
        <v>225250</v>
      </c>
      <c r="H21" s="8">
        <v>224126</v>
      </c>
      <c r="I21" s="8">
        <v>222296</v>
      </c>
      <c r="J21" s="299">
        <v>220927</v>
      </c>
      <c r="K21" s="2"/>
      <c r="L21" s="2"/>
      <c r="M21" s="2"/>
      <c r="N21" s="2"/>
      <c r="O21" s="2"/>
      <c r="P21" s="2"/>
    </row>
    <row r="22" spans="1:16" ht="21.75" customHeight="1">
      <c r="A22" s="317"/>
      <c r="B22" s="11" t="s">
        <v>17</v>
      </c>
      <c r="C22" s="10"/>
      <c r="D22" s="9">
        <v>75823</v>
      </c>
      <c r="E22" s="9">
        <v>75145</v>
      </c>
      <c r="F22" s="8">
        <v>75294</v>
      </c>
      <c r="G22" s="8">
        <v>74407</v>
      </c>
      <c r="H22" s="8">
        <v>73633</v>
      </c>
      <c r="I22" s="8">
        <v>72844</v>
      </c>
      <c r="J22" s="299">
        <v>71915</v>
      </c>
      <c r="K22" s="2"/>
      <c r="L22" s="2"/>
      <c r="M22" s="2"/>
      <c r="N22" s="2"/>
      <c r="O22" s="2"/>
      <c r="P22" s="2"/>
    </row>
    <row r="23" spans="1:16" ht="21.75" customHeight="1">
      <c r="A23" s="317"/>
      <c r="B23" s="11" t="s">
        <v>16</v>
      </c>
      <c r="C23" s="10"/>
      <c r="D23" s="9">
        <v>88956</v>
      </c>
      <c r="E23" s="9">
        <v>88223</v>
      </c>
      <c r="F23" s="8">
        <v>87722</v>
      </c>
      <c r="G23" s="8">
        <v>86984</v>
      </c>
      <c r="H23" s="8">
        <v>86185</v>
      </c>
      <c r="I23" s="8">
        <v>85368</v>
      </c>
      <c r="J23" s="299">
        <v>84369</v>
      </c>
      <c r="K23" s="2"/>
      <c r="L23" s="2"/>
      <c r="M23" s="2"/>
      <c r="N23" s="2"/>
      <c r="O23" s="2"/>
      <c r="P23" s="2"/>
    </row>
    <row r="24" spans="1:16" ht="21.75" customHeight="1">
      <c r="A24" s="317"/>
      <c r="B24" s="11" t="s">
        <v>15</v>
      </c>
      <c r="C24" s="10"/>
      <c r="D24" s="9">
        <v>154315</v>
      </c>
      <c r="E24" s="9">
        <v>153597</v>
      </c>
      <c r="F24" s="8">
        <v>152321</v>
      </c>
      <c r="G24" s="8">
        <v>151796</v>
      </c>
      <c r="H24" s="8">
        <v>151091</v>
      </c>
      <c r="I24" s="8">
        <v>150085</v>
      </c>
      <c r="J24" s="299">
        <v>148952</v>
      </c>
      <c r="K24" s="2"/>
      <c r="L24" s="2"/>
      <c r="M24" s="2"/>
      <c r="N24" s="2"/>
      <c r="O24" s="2"/>
      <c r="P24" s="2"/>
    </row>
    <row r="25" spans="1:16" ht="21.75" customHeight="1">
      <c r="A25" s="317"/>
      <c r="B25" s="11" t="s">
        <v>14</v>
      </c>
      <c r="C25" s="10"/>
      <c r="D25" s="9">
        <v>48000</v>
      </c>
      <c r="E25" s="9">
        <v>47758</v>
      </c>
      <c r="F25" s="8">
        <v>47562</v>
      </c>
      <c r="G25" s="8">
        <v>47256</v>
      </c>
      <c r="H25" s="8">
        <v>46852</v>
      </c>
      <c r="I25" s="8">
        <v>46591</v>
      </c>
      <c r="J25" s="299">
        <v>46196</v>
      </c>
      <c r="K25" s="2"/>
      <c r="L25" s="2"/>
      <c r="M25" s="2"/>
      <c r="N25" s="2"/>
      <c r="O25" s="2"/>
      <c r="P25" s="2"/>
    </row>
    <row r="26" spans="1:16" ht="21.75" customHeight="1">
      <c r="A26" s="317"/>
      <c r="B26" s="11" t="s">
        <v>13</v>
      </c>
      <c r="C26" s="10"/>
      <c r="D26" s="9">
        <v>111512</v>
      </c>
      <c r="E26" s="9">
        <v>110820</v>
      </c>
      <c r="F26" s="8">
        <v>109238</v>
      </c>
      <c r="G26" s="8">
        <v>108023</v>
      </c>
      <c r="H26" s="8">
        <v>106819</v>
      </c>
      <c r="I26" s="8">
        <v>105588</v>
      </c>
      <c r="J26" s="299">
        <v>104799</v>
      </c>
      <c r="K26" s="2"/>
      <c r="L26" s="2"/>
      <c r="M26" s="2"/>
      <c r="N26" s="2"/>
      <c r="O26" s="2"/>
      <c r="P26" s="2"/>
    </row>
    <row r="27" spans="1:16" ht="21.75" customHeight="1">
      <c r="A27" s="317"/>
      <c r="B27" s="11" t="s">
        <v>12</v>
      </c>
      <c r="C27" s="10"/>
      <c r="D27" s="9">
        <v>43496</v>
      </c>
      <c r="E27" s="9">
        <v>43090</v>
      </c>
      <c r="F27" s="8">
        <v>42700</v>
      </c>
      <c r="G27" s="8">
        <v>41986</v>
      </c>
      <c r="H27" s="8">
        <v>41473</v>
      </c>
      <c r="I27" s="8">
        <v>41063</v>
      </c>
      <c r="J27" s="299">
        <v>40666</v>
      </c>
      <c r="K27" s="2"/>
      <c r="L27" s="2"/>
      <c r="M27" s="2"/>
      <c r="N27" s="2"/>
      <c r="O27" s="2"/>
      <c r="P27" s="2"/>
    </row>
    <row r="28" spans="1:16" ht="21.75" customHeight="1">
      <c r="A28" s="317"/>
      <c r="B28" s="11" t="s">
        <v>11</v>
      </c>
      <c r="C28" s="10"/>
      <c r="D28" s="9">
        <v>40320</v>
      </c>
      <c r="E28" s="9">
        <v>39858</v>
      </c>
      <c r="F28" s="8">
        <v>39611</v>
      </c>
      <c r="G28" s="8">
        <v>39070</v>
      </c>
      <c r="H28" s="8">
        <v>38677</v>
      </c>
      <c r="I28" s="8">
        <v>38346</v>
      </c>
      <c r="J28" s="299">
        <v>37884</v>
      </c>
      <c r="K28" s="2"/>
      <c r="L28" s="2"/>
      <c r="M28" s="2"/>
      <c r="N28" s="2"/>
      <c r="O28" s="2"/>
      <c r="P28" s="2"/>
    </row>
    <row r="29" spans="1:16" ht="21.75" customHeight="1">
      <c r="A29" s="317"/>
      <c r="B29" s="11" t="s">
        <v>10</v>
      </c>
      <c r="C29" s="10"/>
      <c r="D29" s="9">
        <v>22910</v>
      </c>
      <c r="E29" s="9">
        <v>22358</v>
      </c>
      <c r="F29" s="8">
        <v>22129</v>
      </c>
      <c r="G29" s="8">
        <v>21683</v>
      </c>
      <c r="H29" s="8">
        <v>21289</v>
      </c>
      <c r="I29" s="8">
        <v>20821</v>
      </c>
      <c r="J29" s="299">
        <v>20332</v>
      </c>
      <c r="K29" s="2"/>
      <c r="L29" s="2"/>
      <c r="M29" s="2"/>
      <c r="N29" s="2"/>
      <c r="O29" s="2"/>
      <c r="P29" s="2"/>
    </row>
    <row r="30" spans="1:16" ht="21.75" customHeight="1">
      <c r="A30" s="317"/>
      <c r="B30" s="11" t="s">
        <v>9</v>
      </c>
      <c r="C30" s="10"/>
      <c r="D30" s="9">
        <v>62555</v>
      </c>
      <c r="E30" s="9">
        <v>61862</v>
      </c>
      <c r="F30" s="8">
        <v>61471</v>
      </c>
      <c r="G30" s="8">
        <v>60674</v>
      </c>
      <c r="H30" s="8">
        <v>60023</v>
      </c>
      <c r="I30" s="8">
        <v>59201</v>
      </c>
      <c r="J30" s="299">
        <v>58416</v>
      </c>
      <c r="K30" s="2"/>
      <c r="L30" s="2"/>
      <c r="M30" s="2"/>
      <c r="N30" s="2"/>
      <c r="O30" s="2"/>
      <c r="P30" s="2"/>
    </row>
    <row r="31" spans="1:16" ht="21.75" customHeight="1">
      <c r="A31" s="317"/>
      <c r="B31" s="12" t="s">
        <v>8</v>
      </c>
      <c r="C31" s="10"/>
      <c r="D31" s="9">
        <v>45167</v>
      </c>
      <c r="E31" s="9">
        <v>44605</v>
      </c>
      <c r="F31" s="8">
        <v>44137</v>
      </c>
      <c r="G31" s="8">
        <v>43643</v>
      </c>
      <c r="H31" s="8">
        <v>42932</v>
      </c>
      <c r="I31" s="8">
        <v>42206</v>
      </c>
      <c r="J31" s="299">
        <v>41522</v>
      </c>
      <c r="K31" s="2"/>
      <c r="L31" s="2"/>
      <c r="M31" s="2"/>
      <c r="N31" s="2"/>
      <c r="O31" s="2"/>
      <c r="P31" s="2"/>
    </row>
    <row r="32" spans="1:16" ht="21.75" customHeight="1">
      <c r="A32" s="317"/>
      <c r="B32" s="11" t="s">
        <v>7</v>
      </c>
      <c r="C32" s="10"/>
      <c r="D32" s="9">
        <v>29693</v>
      </c>
      <c r="E32" s="9">
        <v>29238</v>
      </c>
      <c r="F32" s="8">
        <v>28989</v>
      </c>
      <c r="G32" s="8">
        <v>28417</v>
      </c>
      <c r="H32" s="8">
        <v>27968</v>
      </c>
      <c r="I32" s="8">
        <v>27474</v>
      </c>
      <c r="J32" s="299">
        <v>27002</v>
      </c>
      <c r="K32" s="2"/>
      <c r="L32" s="2"/>
      <c r="M32" s="2"/>
      <c r="N32" s="2"/>
      <c r="O32" s="2"/>
      <c r="P32" s="2"/>
    </row>
    <row r="33" spans="1:19" ht="21.75" customHeight="1">
      <c r="A33" s="317"/>
      <c r="B33" s="11" t="s">
        <v>6</v>
      </c>
      <c r="C33" s="10"/>
      <c r="D33" s="9">
        <v>42254</v>
      </c>
      <c r="E33" s="9">
        <v>41681</v>
      </c>
      <c r="F33" s="8">
        <v>41967</v>
      </c>
      <c r="G33" s="8">
        <v>41639</v>
      </c>
      <c r="H33" s="8">
        <v>41307</v>
      </c>
      <c r="I33" s="8">
        <v>40877</v>
      </c>
      <c r="J33" s="299">
        <v>40253</v>
      </c>
      <c r="K33" s="2"/>
      <c r="L33" s="2"/>
      <c r="M33" s="2"/>
      <c r="N33" s="2"/>
      <c r="O33" s="2"/>
      <c r="P33" s="2"/>
    </row>
    <row r="34" spans="1:19" ht="21.75" customHeight="1">
      <c r="A34" s="317"/>
      <c r="B34" s="11" t="s">
        <v>5</v>
      </c>
      <c r="C34" s="10"/>
      <c r="D34" s="9">
        <v>35698</v>
      </c>
      <c r="E34" s="9">
        <v>35002</v>
      </c>
      <c r="F34" s="8">
        <v>34819</v>
      </c>
      <c r="G34" s="8">
        <v>34150</v>
      </c>
      <c r="H34" s="8">
        <v>33457</v>
      </c>
      <c r="I34" s="8">
        <v>32682</v>
      </c>
      <c r="J34" s="299">
        <v>31983</v>
      </c>
      <c r="K34" s="2"/>
      <c r="L34" s="2"/>
      <c r="M34" s="2"/>
      <c r="N34" s="2"/>
      <c r="O34" s="2"/>
      <c r="P34" s="2"/>
    </row>
    <row r="35" spans="1:19" ht="21.75" customHeight="1">
      <c r="A35" s="317"/>
      <c r="B35" s="11" t="s">
        <v>4</v>
      </c>
      <c r="C35" s="10"/>
      <c r="D35" s="9">
        <v>40516</v>
      </c>
      <c r="E35" s="9">
        <v>40624</v>
      </c>
      <c r="F35" s="8">
        <v>40645</v>
      </c>
      <c r="G35" s="8">
        <v>40253</v>
      </c>
      <c r="H35" s="8">
        <v>40225</v>
      </c>
      <c r="I35" s="8">
        <v>40025</v>
      </c>
      <c r="J35" s="299">
        <v>39827</v>
      </c>
      <c r="K35" s="2"/>
      <c r="L35" s="2"/>
      <c r="M35" s="2"/>
      <c r="N35" s="2"/>
      <c r="O35" s="2"/>
      <c r="P35" s="2"/>
    </row>
    <row r="36" spans="1:19" ht="21.75" customHeight="1" thickBot="1">
      <c r="A36" s="318"/>
      <c r="B36" s="7" t="s">
        <v>3</v>
      </c>
      <c r="C36" s="6"/>
      <c r="D36" s="5">
        <v>75558</v>
      </c>
      <c r="E36" s="5">
        <v>74892</v>
      </c>
      <c r="F36" s="4">
        <v>74316</v>
      </c>
      <c r="G36" s="4">
        <v>73491</v>
      </c>
      <c r="H36" s="4">
        <v>72867</v>
      </c>
      <c r="I36" s="4">
        <v>71939</v>
      </c>
      <c r="J36" s="3">
        <v>70864</v>
      </c>
      <c r="K36" s="2"/>
      <c r="L36" s="2"/>
      <c r="M36" s="2"/>
      <c r="N36" s="2"/>
      <c r="O36" s="2"/>
      <c r="P36" s="2"/>
      <c r="S36" s="2" t="s">
        <v>2</v>
      </c>
    </row>
    <row r="37" spans="1:19" ht="22.5" customHeight="1">
      <c r="A37" s="497" t="s">
        <v>575</v>
      </c>
      <c r="B37" s="497"/>
      <c r="C37" s="497"/>
      <c r="D37" s="497"/>
      <c r="E37" s="497"/>
      <c r="F37" s="497"/>
      <c r="G37" s="497"/>
      <c r="H37" s="497"/>
      <c r="I37" s="497"/>
      <c r="J37" s="497"/>
      <c r="K37" s="2"/>
    </row>
    <row r="38" spans="1:19" ht="22.5" customHeight="1">
      <c r="A38" s="496" t="s">
        <v>1</v>
      </c>
      <c r="B38" s="496"/>
      <c r="C38" s="496"/>
      <c r="D38" s="496"/>
      <c r="E38" s="496"/>
      <c r="F38" s="496"/>
      <c r="G38" s="496"/>
      <c r="H38" s="496"/>
      <c r="I38" s="496"/>
      <c r="J38" s="496"/>
      <c r="K38" s="2"/>
    </row>
    <row r="39" spans="1:19" ht="22.5" customHeight="1">
      <c r="A39" s="496" t="s">
        <v>0</v>
      </c>
      <c r="B39" s="496"/>
      <c r="C39" s="496"/>
      <c r="D39" s="496"/>
      <c r="E39" s="496"/>
      <c r="F39" s="496"/>
      <c r="G39" s="496"/>
      <c r="H39" s="496"/>
      <c r="I39" s="496"/>
      <c r="J39" s="496"/>
    </row>
  </sheetData>
  <mergeCells count="4">
    <mergeCell ref="A39:J39"/>
    <mergeCell ref="A38:J38"/>
    <mergeCell ref="A37:J37"/>
    <mergeCell ref="A1:J1"/>
  </mergeCells>
  <phoneticPr fontId="3"/>
  <printOptions horizontalCentered="1" gridLinesSet="0"/>
  <pageMargins left="0.39370078740157483" right="0.39370078740157483" top="0.39370078740157483" bottom="0.39370078740157483" header="0.19685039370078741" footer="0.39370078740157483"/>
  <pageSetup paperSize="9" scale="98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view="pageBreakPreview" zoomScale="104" zoomScaleNormal="100" zoomScaleSheetLayoutView="104" workbookViewId="0">
      <selection activeCell="A38" sqref="A38:J40"/>
    </sheetView>
  </sheetViews>
  <sheetFormatPr defaultColWidth="11" defaultRowHeight="14.25"/>
  <cols>
    <col min="1" max="1" width="3.75" style="36" customWidth="1"/>
    <col min="2" max="2" width="5.625" style="36" customWidth="1"/>
    <col min="3" max="3" width="6.75" style="36" bestFit="1" customWidth="1"/>
    <col min="4" max="4" width="7.375" style="36" customWidth="1"/>
    <col min="5" max="5" width="7.75" style="36" customWidth="1"/>
    <col min="6" max="6" width="6.875" style="36" customWidth="1"/>
    <col min="7" max="7" width="8.125" style="36" bestFit="1" customWidth="1"/>
    <col min="8" max="8" width="7.75" style="36" customWidth="1"/>
    <col min="9" max="9" width="7.125" style="36" customWidth="1"/>
    <col min="10" max="10" width="6.375" style="36" customWidth="1"/>
    <col min="11" max="11" width="12.5" style="39" customWidth="1"/>
    <col min="12" max="12" width="2" style="36" customWidth="1"/>
    <col min="13" max="13" width="11" style="38"/>
    <col min="14" max="14" width="11" style="36"/>
    <col min="15" max="16" width="11" style="37"/>
    <col min="17" max="16384" width="11" style="36"/>
  </cols>
  <sheetData>
    <row r="1" spans="1:13" ht="18.75" customHeight="1">
      <c r="A1" s="498" t="s">
        <v>158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  <c r="L1" s="498"/>
      <c r="M1" s="498"/>
    </row>
    <row r="2" spans="1:13" ht="11.25" customHeight="1" thickBot="1">
      <c r="A2" s="66"/>
      <c r="B2" s="66"/>
      <c r="C2" s="66"/>
      <c r="D2" s="66"/>
      <c r="E2" s="66"/>
      <c r="F2" s="66"/>
      <c r="G2" s="66"/>
      <c r="H2" s="66"/>
      <c r="I2" s="66"/>
      <c r="J2" s="66"/>
    </row>
    <row r="3" spans="1:13" ht="15.75" customHeight="1">
      <c r="A3" s="81"/>
      <c r="B3" s="80"/>
      <c r="C3" s="79" t="s">
        <v>93</v>
      </c>
      <c r="D3" s="79" t="s">
        <v>93</v>
      </c>
      <c r="E3" s="508" t="s">
        <v>104</v>
      </c>
      <c r="F3" s="509"/>
      <c r="G3" s="510"/>
      <c r="H3" s="511" t="s">
        <v>157</v>
      </c>
      <c r="I3" s="512"/>
      <c r="J3" s="513" t="s">
        <v>101</v>
      </c>
      <c r="K3" s="304" t="s">
        <v>100</v>
      </c>
    </row>
    <row r="4" spans="1:13" ht="12" customHeight="1">
      <c r="A4" s="515" t="s">
        <v>99</v>
      </c>
      <c r="B4" s="516"/>
      <c r="C4" s="77" t="s">
        <v>98</v>
      </c>
      <c r="D4" s="77" t="s">
        <v>97</v>
      </c>
      <c r="E4" s="76"/>
      <c r="F4" s="75" t="s">
        <v>96</v>
      </c>
      <c r="G4" s="74"/>
      <c r="H4" s="517" t="s">
        <v>548</v>
      </c>
      <c r="I4" s="518"/>
      <c r="J4" s="514"/>
      <c r="K4" s="305" t="s">
        <v>95</v>
      </c>
    </row>
    <row r="5" spans="1:13" ht="12" customHeight="1">
      <c r="A5" s="72"/>
      <c r="B5" s="71"/>
      <c r="C5" s="68" t="s">
        <v>156</v>
      </c>
      <c r="D5" s="70" t="s">
        <v>93</v>
      </c>
      <c r="E5" s="69" t="s">
        <v>92</v>
      </c>
      <c r="F5" s="69" t="s">
        <v>91</v>
      </c>
      <c r="G5" s="69" t="s">
        <v>90</v>
      </c>
      <c r="H5" s="519" t="s">
        <v>155</v>
      </c>
      <c r="I5" s="520"/>
      <c r="J5" s="340" t="s">
        <v>154</v>
      </c>
      <c r="K5" s="306"/>
    </row>
    <row r="6" spans="1:13" ht="12.6" customHeight="1">
      <c r="A6" s="521" t="s">
        <v>551</v>
      </c>
      <c r="B6" s="522"/>
      <c r="C6" s="65">
        <v>6.6</v>
      </c>
      <c r="D6" s="88">
        <v>2145</v>
      </c>
      <c r="E6" s="88">
        <v>9537</v>
      </c>
      <c r="F6" s="88">
        <v>4835</v>
      </c>
      <c r="G6" s="88">
        <v>4702</v>
      </c>
      <c r="H6" s="523">
        <v>100</v>
      </c>
      <c r="I6" s="524"/>
      <c r="J6" s="339">
        <v>1445</v>
      </c>
      <c r="K6" s="307" t="s">
        <v>153</v>
      </c>
    </row>
    <row r="7" spans="1:13" ht="12.6" customHeight="1">
      <c r="A7" s="499" t="s">
        <v>550</v>
      </c>
      <c r="B7" s="500"/>
      <c r="C7" s="52">
        <v>6.6</v>
      </c>
      <c r="D7" s="85">
        <v>2557</v>
      </c>
      <c r="E7" s="85">
        <v>11217</v>
      </c>
      <c r="F7" s="85">
        <v>5530</v>
      </c>
      <c r="G7" s="85">
        <v>5687</v>
      </c>
      <c r="H7" s="501" t="s">
        <v>549</v>
      </c>
      <c r="I7" s="502"/>
      <c r="J7" s="323">
        <v>1700</v>
      </c>
      <c r="K7" s="308" t="s">
        <v>152</v>
      </c>
    </row>
    <row r="8" spans="1:13" ht="12.6" customHeight="1">
      <c r="A8" s="503" t="s">
        <v>547</v>
      </c>
      <c r="B8" s="504"/>
      <c r="C8" s="52">
        <v>6.6</v>
      </c>
      <c r="D8" s="85">
        <v>3010</v>
      </c>
      <c r="E8" s="85">
        <v>13833</v>
      </c>
      <c r="F8" s="85">
        <v>6781</v>
      </c>
      <c r="G8" s="85">
        <v>7052</v>
      </c>
      <c r="H8" s="505">
        <v>145</v>
      </c>
      <c r="I8" s="506"/>
      <c r="J8" s="319">
        <v>2096</v>
      </c>
      <c r="K8" s="308" t="s">
        <v>151</v>
      </c>
    </row>
    <row r="9" spans="1:13" ht="12.6" customHeight="1">
      <c r="A9" s="503" t="s">
        <v>150</v>
      </c>
      <c r="B9" s="504"/>
      <c r="C9" s="52">
        <v>6.6</v>
      </c>
      <c r="D9" s="85">
        <v>3820</v>
      </c>
      <c r="E9" s="85">
        <v>19093</v>
      </c>
      <c r="F9" s="85">
        <v>9164</v>
      </c>
      <c r="G9" s="85">
        <v>9929</v>
      </c>
      <c r="H9" s="505">
        <v>200</v>
      </c>
      <c r="I9" s="506"/>
      <c r="J9" s="319">
        <v>2893</v>
      </c>
      <c r="K9" s="308" t="s">
        <v>149</v>
      </c>
    </row>
    <row r="10" spans="1:13" ht="12.6" customHeight="1">
      <c r="A10" s="503" t="s">
        <v>148</v>
      </c>
      <c r="B10" s="504"/>
      <c r="C10" s="52">
        <v>17.03</v>
      </c>
      <c r="D10" s="85">
        <v>6802</v>
      </c>
      <c r="E10" s="85">
        <v>33579</v>
      </c>
      <c r="F10" s="85">
        <v>16719</v>
      </c>
      <c r="G10" s="85">
        <v>16860</v>
      </c>
      <c r="H10" s="505">
        <v>352</v>
      </c>
      <c r="I10" s="506"/>
      <c r="J10" s="319">
        <v>1972</v>
      </c>
      <c r="K10" s="308" t="s">
        <v>147</v>
      </c>
    </row>
    <row r="11" spans="1:13" ht="12.6" customHeight="1">
      <c r="A11" s="503" t="s">
        <v>146</v>
      </c>
      <c r="B11" s="504"/>
      <c r="C11" s="52">
        <v>17.03</v>
      </c>
      <c r="D11" s="85">
        <v>7431</v>
      </c>
      <c r="E11" s="85">
        <v>37912</v>
      </c>
      <c r="F11" s="85">
        <v>18397</v>
      </c>
      <c r="G11" s="85">
        <v>19515</v>
      </c>
      <c r="H11" s="505">
        <v>398</v>
      </c>
      <c r="I11" s="506"/>
      <c r="J11" s="319">
        <v>2262</v>
      </c>
      <c r="K11" s="308" t="s">
        <v>145</v>
      </c>
    </row>
    <row r="12" spans="1:13" ht="12.6" customHeight="1">
      <c r="A12" s="503" t="s">
        <v>144</v>
      </c>
      <c r="B12" s="504"/>
      <c r="C12" s="52">
        <v>17.03</v>
      </c>
      <c r="D12" s="85">
        <v>7973</v>
      </c>
      <c r="E12" s="85">
        <v>39786</v>
      </c>
      <c r="F12" s="85">
        <v>18982</v>
      </c>
      <c r="G12" s="85">
        <v>20804</v>
      </c>
      <c r="H12" s="505">
        <v>417</v>
      </c>
      <c r="I12" s="506"/>
      <c r="J12" s="319">
        <v>2336</v>
      </c>
      <c r="K12" s="308" t="s">
        <v>143</v>
      </c>
    </row>
    <row r="13" spans="1:13" ht="12.6" customHeight="1">
      <c r="A13" s="503" t="s">
        <v>142</v>
      </c>
      <c r="B13" s="504"/>
      <c r="C13" s="52">
        <v>21.75</v>
      </c>
      <c r="D13" s="85">
        <v>11247</v>
      </c>
      <c r="E13" s="85">
        <v>53296</v>
      </c>
      <c r="F13" s="85">
        <v>26990</v>
      </c>
      <c r="G13" s="85">
        <v>26306</v>
      </c>
      <c r="H13" s="505">
        <v>559</v>
      </c>
      <c r="I13" s="506"/>
      <c r="J13" s="319">
        <v>2450</v>
      </c>
      <c r="K13" s="308" t="s">
        <v>141</v>
      </c>
    </row>
    <row r="14" spans="1:13" ht="12.6" customHeight="1">
      <c r="A14" s="503" t="s">
        <v>140</v>
      </c>
      <c r="B14" s="504"/>
      <c r="C14" s="52">
        <v>21.75</v>
      </c>
      <c r="D14" s="85">
        <v>12376</v>
      </c>
      <c r="E14" s="85">
        <v>56348</v>
      </c>
      <c r="F14" s="85">
        <v>27903</v>
      </c>
      <c r="G14" s="85">
        <v>28445</v>
      </c>
      <c r="H14" s="505">
        <v>591</v>
      </c>
      <c r="I14" s="506"/>
      <c r="J14" s="319">
        <v>2591</v>
      </c>
      <c r="K14" s="308" t="s">
        <v>139</v>
      </c>
    </row>
    <row r="15" spans="1:13" ht="12.6" customHeight="1">
      <c r="A15" s="503" t="s">
        <v>138</v>
      </c>
      <c r="B15" s="504"/>
      <c r="C15" s="52">
        <v>25.09</v>
      </c>
      <c r="D15" s="85">
        <v>14640</v>
      </c>
      <c r="E15" s="85">
        <v>68982</v>
      </c>
      <c r="F15" s="85">
        <v>35099</v>
      </c>
      <c r="G15" s="85">
        <v>33883</v>
      </c>
      <c r="H15" s="505">
        <v>723</v>
      </c>
      <c r="I15" s="506"/>
      <c r="J15" s="319">
        <v>2749</v>
      </c>
      <c r="K15" s="308" t="s">
        <v>137</v>
      </c>
    </row>
    <row r="16" spans="1:13" ht="12.6" customHeight="1">
      <c r="A16" s="503" t="s">
        <v>136</v>
      </c>
      <c r="B16" s="504"/>
      <c r="C16" s="52">
        <v>25.09</v>
      </c>
      <c r="D16" s="85">
        <v>19771</v>
      </c>
      <c r="E16" s="85">
        <v>86455</v>
      </c>
      <c r="F16" s="85">
        <v>44109</v>
      </c>
      <c r="G16" s="85">
        <v>42346</v>
      </c>
      <c r="H16" s="505">
        <v>907</v>
      </c>
      <c r="I16" s="506"/>
      <c r="J16" s="319">
        <v>3446</v>
      </c>
      <c r="K16" s="308" t="s">
        <v>135</v>
      </c>
    </row>
    <row r="17" spans="1:11" ht="12.6" customHeight="1">
      <c r="A17" s="503" t="s">
        <v>134</v>
      </c>
      <c r="B17" s="504"/>
      <c r="C17" s="52">
        <v>25.09</v>
      </c>
      <c r="D17" s="85">
        <v>30342</v>
      </c>
      <c r="E17" s="85">
        <v>121380</v>
      </c>
      <c r="F17" s="85">
        <v>62582</v>
      </c>
      <c r="G17" s="85">
        <v>58798</v>
      </c>
      <c r="H17" s="505">
        <v>1273</v>
      </c>
      <c r="I17" s="506"/>
      <c r="J17" s="319">
        <v>4838</v>
      </c>
      <c r="K17" s="308" t="s">
        <v>133</v>
      </c>
    </row>
    <row r="18" spans="1:11" ht="12.6" customHeight="1">
      <c r="A18" s="503" t="s">
        <v>132</v>
      </c>
      <c r="B18" s="504"/>
      <c r="C18" s="52">
        <v>25.09</v>
      </c>
      <c r="D18" s="85">
        <v>41123</v>
      </c>
      <c r="E18" s="85">
        <v>153763</v>
      </c>
      <c r="F18" s="85">
        <v>78540</v>
      </c>
      <c r="G18" s="85">
        <v>75223</v>
      </c>
      <c r="H18" s="505">
        <v>1612</v>
      </c>
      <c r="I18" s="506"/>
      <c r="J18" s="319">
        <v>6128</v>
      </c>
      <c r="K18" s="308" t="s">
        <v>131</v>
      </c>
    </row>
    <row r="19" spans="1:11" ht="12.6" customHeight="1">
      <c r="A19" s="503" t="s">
        <v>130</v>
      </c>
      <c r="B19" s="504"/>
      <c r="C19" s="52">
        <v>25.09</v>
      </c>
      <c r="D19" s="85">
        <v>48882</v>
      </c>
      <c r="E19" s="85">
        <v>171978</v>
      </c>
      <c r="F19" s="85">
        <v>87027</v>
      </c>
      <c r="G19" s="85">
        <v>84951</v>
      </c>
      <c r="H19" s="505">
        <v>1803</v>
      </c>
      <c r="I19" s="506"/>
      <c r="J19" s="319">
        <v>6854</v>
      </c>
      <c r="K19" s="308" t="s">
        <v>129</v>
      </c>
    </row>
    <row r="20" spans="1:11" ht="12.6" customHeight="1">
      <c r="A20" s="503" t="s">
        <v>128</v>
      </c>
      <c r="B20" s="504"/>
      <c r="C20" s="52">
        <v>25.09</v>
      </c>
      <c r="D20" s="85">
        <v>55978</v>
      </c>
      <c r="E20" s="85">
        <v>178228</v>
      </c>
      <c r="F20" s="85">
        <v>89642</v>
      </c>
      <c r="G20" s="85">
        <v>88586</v>
      </c>
      <c r="H20" s="505">
        <v>1869</v>
      </c>
      <c r="I20" s="506"/>
      <c r="J20" s="319">
        <v>7104</v>
      </c>
      <c r="K20" s="308" t="s">
        <v>127</v>
      </c>
    </row>
    <row r="21" spans="1:11" ht="12.6" customHeight="1">
      <c r="A21" s="503" t="s">
        <v>126</v>
      </c>
      <c r="B21" s="504"/>
      <c r="C21" s="52">
        <v>25.09</v>
      </c>
      <c r="D21" s="85">
        <v>58877</v>
      </c>
      <c r="E21" s="85">
        <v>182731</v>
      </c>
      <c r="F21" s="85">
        <v>91735</v>
      </c>
      <c r="G21" s="85">
        <v>90996</v>
      </c>
      <c r="H21" s="505">
        <v>1916</v>
      </c>
      <c r="I21" s="506"/>
      <c r="J21" s="319">
        <v>7283</v>
      </c>
      <c r="K21" s="308" t="s">
        <v>125</v>
      </c>
    </row>
    <row r="22" spans="1:11" ht="12.6" customHeight="1">
      <c r="A22" s="503" t="s">
        <v>124</v>
      </c>
      <c r="B22" s="504"/>
      <c r="C22" s="52">
        <v>25.09</v>
      </c>
      <c r="D22" s="85">
        <v>62702</v>
      </c>
      <c r="E22" s="85">
        <v>186134</v>
      </c>
      <c r="F22" s="85">
        <v>93214</v>
      </c>
      <c r="G22" s="85">
        <v>92920</v>
      </c>
      <c r="H22" s="505">
        <v>1952</v>
      </c>
      <c r="I22" s="506"/>
      <c r="J22" s="319">
        <v>7419</v>
      </c>
      <c r="K22" s="308" t="s">
        <v>123</v>
      </c>
    </row>
    <row r="23" spans="1:11" ht="12.6" customHeight="1">
      <c r="A23" s="503" t="s">
        <v>122</v>
      </c>
      <c r="B23" s="504"/>
      <c r="C23" s="52">
        <v>25.09</v>
      </c>
      <c r="D23" s="85">
        <v>66665</v>
      </c>
      <c r="E23" s="85">
        <v>188431</v>
      </c>
      <c r="F23" s="85">
        <v>93842</v>
      </c>
      <c r="G23" s="85">
        <v>94589</v>
      </c>
      <c r="H23" s="505">
        <v>1976</v>
      </c>
      <c r="I23" s="506"/>
      <c r="J23" s="319">
        <v>7510</v>
      </c>
      <c r="K23" s="308" t="s">
        <v>121</v>
      </c>
    </row>
    <row r="24" spans="1:11" ht="12.6" customHeight="1">
      <c r="A24" s="503" t="s">
        <v>120</v>
      </c>
      <c r="B24" s="504"/>
      <c r="C24" s="52">
        <v>25.09</v>
      </c>
      <c r="D24" s="85">
        <v>67875</v>
      </c>
      <c r="E24" s="85">
        <v>190194</v>
      </c>
      <c r="F24" s="85">
        <v>94781</v>
      </c>
      <c r="G24" s="85">
        <v>95413</v>
      </c>
      <c r="H24" s="505">
        <v>1994</v>
      </c>
      <c r="I24" s="506"/>
      <c r="J24" s="319">
        <v>7580</v>
      </c>
      <c r="K24" s="308" t="s">
        <v>113</v>
      </c>
    </row>
    <row r="25" spans="1:11" ht="12.6" customHeight="1">
      <c r="A25" s="503" t="s">
        <v>119</v>
      </c>
      <c r="B25" s="504"/>
      <c r="C25" s="52">
        <v>25.09</v>
      </c>
      <c r="D25" s="85">
        <v>69038</v>
      </c>
      <c r="E25" s="85">
        <v>190886</v>
      </c>
      <c r="F25" s="85">
        <v>95045</v>
      </c>
      <c r="G25" s="85">
        <v>95841</v>
      </c>
      <c r="H25" s="505">
        <v>2001.5308797315718</v>
      </c>
      <c r="I25" s="506"/>
      <c r="J25" s="319">
        <v>7608.0510163411718</v>
      </c>
      <c r="K25" s="308" t="s">
        <v>52</v>
      </c>
    </row>
    <row r="26" spans="1:11" ht="12.6" customHeight="1">
      <c r="A26" s="503" t="s">
        <v>118</v>
      </c>
      <c r="B26" s="504"/>
      <c r="C26" s="52">
        <v>25.09</v>
      </c>
      <c r="D26" s="85">
        <v>70479</v>
      </c>
      <c r="E26" s="85">
        <v>192696</v>
      </c>
      <c r="F26" s="85">
        <v>95816</v>
      </c>
      <c r="G26" s="85">
        <v>96880</v>
      </c>
      <c r="H26" s="505">
        <v>2020.5095942120163</v>
      </c>
      <c r="I26" s="506"/>
      <c r="J26" s="319">
        <v>7680.1913112793945</v>
      </c>
      <c r="K26" s="308" t="s">
        <v>52</v>
      </c>
    </row>
    <row r="27" spans="1:11" ht="12.6" customHeight="1">
      <c r="A27" s="503" t="s">
        <v>117</v>
      </c>
      <c r="B27" s="504"/>
      <c r="C27" s="52">
        <v>25.09</v>
      </c>
      <c r="D27" s="85">
        <v>71299</v>
      </c>
      <c r="E27" s="85">
        <v>193379</v>
      </c>
      <c r="F27" s="85">
        <v>96051</v>
      </c>
      <c r="G27" s="85">
        <v>97328</v>
      </c>
      <c r="H27" s="505">
        <v>2027.6711754220405</v>
      </c>
      <c r="I27" s="506"/>
      <c r="J27" s="319">
        <v>7707.4133120765246</v>
      </c>
      <c r="K27" s="308" t="s">
        <v>52</v>
      </c>
    </row>
    <row r="28" spans="1:11" ht="12.6" customHeight="1">
      <c r="A28" s="503" t="s">
        <v>116</v>
      </c>
      <c r="B28" s="504"/>
      <c r="C28" s="86">
        <v>25.09</v>
      </c>
      <c r="D28" s="87">
        <v>70846</v>
      </c>
      <c r="E28" s="85">
        <v>192159</v>
      </c>
      <c r="F28" s="87">
        <v>95162</v>
      </c>
      <c r="G28" s="87">
        <v>96997</v>
      </c>
      <c r="H28" s="505">
        <v>2014.878892733564</v>
      </c>
      <c r="I28" s="506"/>
      <c r="J28" s="319">
        <v>7658.78836189717</v>
      </c>
      <c r="K28" s="309" t="s">
        <v>115</v>
      </c>
    </row>
    <row r="29" spans="1:11" ht="12.6" customHeight="1">
      <c r="A29" s="503" t="s">
        <v>114</v>
      </c>
      <c r="B29" s="504"/>
      <c r="C29" s="52">
        <v>25.09</v>
      </c>
      <c r="D29" s="85">
        <v>71323</v>
      </c>
      <c r="E29" s="85">
        <v>191407</v>
      </c>
      <c r="F29" s="85">
        <v>94696</v>
      </c>
      <c r="G29" s="85">
        <v>96711</v>
      </c>
      <c r="H29" s="505">
        <v>2007</v>
      </c>
      <c r="I29" s="506"/>
      <c r="J29" s="319">
        <v>7629</v>
      </c>
      <c r="K29" s="308" t="s">
        <v>113</v>
      </c>
    </row>
    <row r="30" spans="1:11" ht="12.6" customHeight="1">
      <c r="A30" s="503" t="s">
        <v>112</v>
      </c>
      <c r="B30" s="504"/>
      <c r="C30" s="86">
        <v>25.09</v>
      </c>
      <c r="D30" s="85">
        <v>72025</v>
      </c>
      <c r="E30" s="85">
        <v>191916</v>
      </c>
      <c r="F30" s="85">
        <v>94897</v>
      </c>
      <c r="G30" s="85">
        <v>97019</v>
      </c>
      <c r="H30" s="505">
        <v>2012</v>
      </c>
      <c r="I30" s="506"/>
      <c r="J30" s="319">
        <v>7649</v>
      </c>
      <c r="K30" s="308" t="s">
        <v>52</v>
      </c>
    </row>
    <row r="31" spans="1:11" ht="12.6" customHeight="1">
      <c r="A31" s="503" t="s">
        <v>111</v>
      </c>
      <c r="B31" s="504"/>
      <c r="C31" s="86">
        <v>25.09</v>
      </c>
      <c r="D31" s="85">
        <v>73022</v>
      </c>
      <c r="E31" s="85">
        <v>192616</v>
      </c>
      <c r="F31" s="85">
        <v>95023</v>
      </c>
      <c r="G31" s="85">
        <v>97593</v>
      </c>
      <c r="H31" s="505">
        <v>2019.6707560029361</v>
      </c>
      <c r="I31" s="506"/>
      <c r="J31" s="319">
        <v>7677.0027899561583</v>
      </c>
      <c r="K31" s="308" t="s">
        <v>52</v>
      </c>
    </row>
    <row r="32" spans="1:11" ht="12.6" customHeight="1">
      <c r="A32" s="503" t="s">
        <v>110</v>
      </c>
      <c r="B32" s="504"/>
      <c r="C32" s="86">
        <v>25.09</v>
      </c>
      <c r="D32" s="85">
        <v>73887</v>
      </c>
      <c r="E32" s="85">
        <v>193428</v>
      </c>
      <c r="F32" s="85">
        <v>95158</v>
      </c>
      <c r="G32" s="85">
        <v>98270</v>
      </c>
      <c r="H32" s="505">
        <v>2028</v>
      </c>
      <c r="I32" s="506"/>
      <c r="J32" s="319">
        <v>7709</v>
      </c>
      <c r="K32" s="308" t="s">
        <v>52</v>
      </c>
    </row>
    <row r="33" spans="1:14" ht="12.6" customHeight="1">
      <c r="A33" s="503" t="s">
        <v>109</v>
      </c>
      <c r="B33" s="504"/>
      <c r="C33" s="86">
        <v>25.09</v>
      </c>
      <c r="D33" s="85">
        <v>72983</v>
      </c>
      <c r="E33" s="85">
        <v>192250</v>
      </c>
      <c r="F33" s="85">
        <v>94232</v>
      </c>
      <c r="G33" s="85">
        <v>98018</v>
      </c>
      <c r="H33" s="505">
        <v>2015.8330711963931</v>
      </c>
      <c r="I33" s="506"/>
      <c r="J33" s="319">
        <v>7662.4153049023516</v>
      </c>
      <c r="K33" s="308" t="s">
        <v>108</v>
      </c>
    </row>
    <row r="34" spans="1:14" ht="12.6" customHeight="1">
      <c r="A34" s="503" t="s">
        <v>107</v>
      </c>
      <c r="B34" s="504"/>
      <c r="C34" s="86">
        <v>25.09</v>
      </c>
      <c r="D34" s="85">
        <v>73774</v>
      </c>
      <c r="E34" s="85">
        <v>192489</v>
      </c>
      <c r="F34" s="85">
        <v>94237</v>
      </c>
      <c r="G34" s="85">
        <v>98252</v>
      </c>
      <c r="H34" s="505">
        <v>2018.3391003460208</v>
      </c>
      <c r="I34" s="506"/>
      <c r="J34" s="319">
        <v>7671.9410123555199</v>
      </c>
      <c r="K34" s="308" t="s">
        <v>70</v>
      </c>
    </row>
    <row r="35" spans="1:14" ht="12.6" customHeight="1">
      <c r="A35" s="503" t="s">
        <v>106</v>
      </c>
      <c r="B35" s="504"/>
      <c r="C35" s="86">
        <v>25.09</v>
      </c>
      <c r="D35" s="85">
        <v>75108</v>
      </c>
      <c r="E35" s="85">
        <v>194155</v>
      </c>
      <c r="F35" s="85">
        <v>95017</v>
      </c>
      <c r="G35" s="85">
        <v>99138</v>
      </c>
      <c r="H35" s="505">
        <v>2035.8079060501204</v>
      </c>
      <c r="I35" s="506"/>
      <c r="J35" s="319">
        <v>7738.3419689119173</v>
      </c>
      <c r="K35" s="308" t="s">
        <v>52</v>
      </c>
    </row>
    <row r="36" spans="1:14" ht="12.6" customHeight="1" thickBot="1">
      <c r="A36" s="525" t="s">
        <v>105</v>
      </c>
      <c r="B36" s="526"/>
      <c r="C36" s="84">
        <v>25.09</v>
      </c>
      <c r="D36" s="83">
        <v>76067</v>
      </c>
      <c r="E36" s="83">
        <v>194922</v>
      </c>
      <c r="F36" s="83">
        <v>95385</v>
      </c>
      <c r="G36" s="83">
        <v>99537</v>
      </c>
      <c r="H36" s="527">
        <v>2043.8502673796791</v>
      </c>
      <c r="I36" s="528"/>
      <c r="J36" s="320">
        <v>7768.9119170984459</v>
      </c>
      <c r="K36" s="310" t="s">
        <v>52</v>
      </c>
    </row>
    <row r="37" spans="1:14" ht="3.75" customHeight="1" thickBot="1">
      <c r="A37" s="419"/>
      <c r="B37" s="419"/>
      <c r="C37" s="420"/>
      <c r="D37" s="421"/>
      <c r="E37" s="421"/>
      <c r="F37" s="421"/>
      <c r="G37" s="421"/>
      <c r="H37" s="421"/>
      <c r="I37" s="421"/>
      <c r="J37" s="421"/>
      <c r="K37" s="82"/>
    </row>
    <row r="38" spans="1:14" ht="14.25" customHeight="1">
      <c r="A38" s="81"/>
      <c r="B38" s="80"/>
      <c r="C38" s="79" t="s">
        <v>93</v>
      </c>
      <c r="D38" s="79" t="s">
        <v>93</v>
      </c>
      <c r="E38" s="508" t="s">
        <v>104</v>
      </c>
      <c r="F38" s="509"/>
      <c r="G38" s="510"/>
      <c r="H38" s="529" t="s">
        <v>103</v>
      </c>
      <c r="I38" s="529" t="s">
        <v>102</v>
      </c>
      <c r="J38" s="534" t="s">
        <v>101</v>
      </c>
      <c r="K38" s="78" t="s">
        <v>100</v>
      </c>
    </row>
    <row r="39" spans="1:14" ht="11.45" customHeight="1">
      <c r="A39" s="515" t="s">
        <v>99</v>
      </c>
      <c r="B39" s="516"/>
      <c r="C39" s="77" t="s">
        <v>98</v>
      </c>
      <c r="D39" s="77" t="s">
        <v>97</v>
      </c>
      <c r="E39" s="76"/>
      <c r="F39" s="75" t="s">
        <v>96</v>
      </c>
      <c r="G39" s="74"/>
      <c r="H39" s="530"/>
      <c r="I39" s="530"/>
      <c r="J39" s="535"/>
      <c r="K39" s="73" t="s">
        <v>95</v>
      </c>
      <c r="N39" s="66"/>
    </row>
    <row r="40" spans="1:14" ht="11.45" customHeight="1">
      <c r="A40" s="72"/>
      <c r="B40" s="71"/>
      <c r="C40" s="68" t="s">
        <v>94</v>
      </c>
      <c r="D40" s="70" t="s">
        <v>93</v>
      </c>
      <c r="E40" s="69" t="s">
        <v>92</v>
      </c>
      <c r="F40" s="69" t="s">
        <v>91</v>
      </c>
      <c r="G40" s="69" t="s">
        <v>90</v>
      </c>
      <c r="H40" s="531"/>
      <c r="I40" s="531"/>
      <c r="J40" s="68" t="s">
        <v>89</v>
      </c>
      <c r="K40" s="67"/>
      <c r="N40" s="66"/>
    </row>
    <row r="41" spans="1:14" ht="12.6" customHeight="1">
      <c r="A41" s="536" t="s">
        <v>88</v>
      </c>
      <c r="B41" s="537"/>
      <c r="C41" s="65">
        <v>25.09</v>
      </c>
      <c r="D41" s="63">
        <v>77222</v>
      </c>
      <c r="E41" s="63">
        <v>195865</v>
      </c>
      <c r="F41" s="63">
        <v>95794</v>
      </c>
      <c r="G41" s="63">
        <v>100071</v>
      </c>
      <c r="H41" s="63">
        <v>127777</v>
      </c>
      <c r="I41" s="64">
        <v>29.869225290936551</v>
      </c>
      <c r="J41" s="63">
        <v>7806</v>
      </c>
      <c r="K41" s="62" t="s">
        <v>87</v>
      </c>
      <c r="N41" s="60"/>
    </row>
    <row r="42" spans="1:14" ht="12.6" customHeight="1">
      <c r="A42" s="532" t="s">
        <v>86</v>
      </c>
      <c r="B42" s="533"/>
      <c r="C42" s="52">
        <v>25.09</v>
      </c>
      <c r="D42" s="50">
        <v>77263</v>
      </c>
      <c r="E42" s="50">
        <v>196127</v>
      </c>
      <c r="F42" s="50">
        <v>95665</v>
      </c>
      <c r="G42" s="50">
        <v>100462</v>
      </c>
      <c r="H42" s="50">
        <v>127087</v>
      </c>
      <c r="I42" s="51">
        <v>30.904026375632444</v>
      </c>
      <c r="J42" s="50">
        <v>7817</v>
      </c>
      <c r="K42" s="49" t="s">
        <v>85</v>
      </c>
      <c r="N42" s="60"/>
    </row>
    <row r="43" spans="1:14" ht="12.6" customHeight="1">
      <c r="A43" s="532" t="s">
        <v>84</v>
      </c>
      <c r="B43" s="533"/>
      <c r="C43" s="52">
        <v>25.09</v>
      </c>
      <c r="D43" s="50">
        <v>78187</v>
      </c>
      <c r="E43" s="50">
        <v>197094</v>
      </c>
      <c r="F43" s="50">
        <v>96093</v>
      </c>
      <c r="G43" s="50">
        <v>101001</v>
      </c>
      <c r="H43" s="50">
        <v>127376</v>
      </c>
      <c r="I43" s="51">
        <v>31.427427458861949</v>
      </c>
      <c r="J43" s="50">
        <v>7855</v>
      </c>
      <c r="K43" s="49" t="s">
        <v>70</v>
      </c>
      <c r="N43" s="60"/>
    </row>
    <row r="44" spans="1:14" ht="12.6" customHeight="1">
      <c r="A44" s="532" t="s">
        <v>83</v>
      </c>
      <c r="B44" s="533"/>
      <c r="C44" s="52">
        <v>25.09</v>
      </c>
      <c r="D44" s="50">
        <v>78052</v>
      </c>
      <c r="E44" s="50">
        <v>197395</v>
      </c>
      <c r="F44" s="50">
        <v>96150</v>
      </c>
      <c r="G44" s="50">
        <v>101245</v>
      </c>
      <c r="H44" s="50">
        <v>125922</v>
      </c>
      <c r="I44" s="51">
        <v>33.3023617795143</v>
      </c>
      <c r="J44" s="50">
        <v>7867</v>
      </c>
      <c r="K44" s="49" t="s">
        <v>52</v>
      </c>
      <c r="N44" s="60"/>
    </row>
    <row r="45" spans="1:14" ht="12.6" customHeight="1">
      <c r="A45" s="532" t="s">
        <v>82</v>
      </c>
      <c r="B45" s="533"/>
      <c r="C45" s="52">
        <v>25.09</v>
      </c>
      <c r="D45" s="50">
        <v>78765</v>
      </c>
      <c r="E45" s="50">
        <v>197638</v>
      </c>
      <c r="F45" s="50">
        <v>96208</v>
      </c>
      <c r="G45" s="50">
        <v>101430</v>
      </c>
      <c r="H45" s="50">
        <v>124613</v>
      </c>
      <c r="I45" s="51">
        <v>35.198574787542228</v>
      </c>
      <c r="J45" s="50">
        <v>7877</v>
      </c>
      <c r="K45" s="49" t="s">
        <v>52</v>
      </c>
      <c r="N45" s="60"/>
    </row>
    <row r="46" spans="1:14" ht="12.6" customHeight="1">
      <c r="A46" s="532" t="s">
        <v>81</v>
      </c>
      <c r="B46" s="533"/>
      <c r="C46" s="52">
        <v>25.09</v>
      </c>
      <c r="D46" s="50">
        <v>79272</v>
      </c>
      <c r="E46" s="50">
        <v>197580</v>
      </c>
      <c r="F46" s="50">
        <v>96012</v>
      </c>
      <c r="G46" s="50">
        <v>101568</v>
      </c>
      <c r="H46" s="50">
        <v>123084</v>
      </c>
      <c r="I46" s="51">
        <v>37.261544961164731</v>
      </c>
      <c r="J46" s="50">
        <v>7875</v>
      </c>
      <c r="K46" s="49" t="s">
        <v>52</v>
      </c>
      <c r="N46" s="60"/>
    </row>
    <row r="47" spans="1:14" ht="12.6" customHeight="1">
      <c r="A47" s="532" t="s">
        <v>80</v>
      </c>
      <c r="B47" s="533"/>
      <c r="C47" s="52">
        <v>25.09</v>
      </c>
      <c r="D47" s="61">
        <v>78903</v>
      </c>
      <c r="E47" s="50">
        <v>196883</v>
      </c>
      <c r="F47" s="61">
        <v>95641</v>
      </c>
      <c r="G47" s="61">
        <v>101242</v>
      </c>
      <c r="H47" s="61">
        <v>121160</v>
      </c>
      <c r="I47" s="51">
        <v>39.027731924727632</v>
      </c>
      <c r="J47" s="50">
        <v>7847</v>
      </c>
      <c r="K47" s="49" t="s">
        <v>79</v>
      </c>
      <c r="N47" s="60"/>
    </row>
    <row r="48" spans="1:14" ht="12.6" customHeight="1">
      <c r="A48" s="532" t="s">
        <v>78</v>
      </c>
      <c r="B48" s="533"/>
      <c r="C48" s="52">
        <v>25.09</v>
      </c>
      <c r="D48" s="50">
        <v>79857</v>
      </c>
      <c r="E48" s="50">
        <v>196947</v>
      </c>
      <c r="F48" s="50">
        <v>95536</v>
      </c>
      <c r="G48" s="50">
        <v>101411</v>
      </c>
      <c r="H48" s="50">
        <v>120181</v>
      </c>
      <c r="I48" s="51">
        <v>40.525540642863682</v>
      </c>
      <c r="J48" s="50">
        <v>7850</v>
      </c>
      <c r="K48" s="49" t="s">
        <v>70</v>
      </c>
      <c r="N48" s="60"/>
    </row>
    <row r="49" spans="1:15" ht="12.6" customHeight="1">
      <c r="A49" s="532" t="s">
        <v>77</v>
      </c>
      <c r="B49" s="533"/>
      <c r="C49" s="52">
        <v>25.09</v>
      </c>
      <c r="D49" s="50">
        <v>80601</v>
      </c>
      <c r="E49" s="50">
        <v>196982</v>
      </c>
      <c r="F49" s="50">
        <v>95390</v>
      </c>
      <c r="G49" s="50">
        <v>101592</v>
      </c>
      <c r="H49" s="50">
        <v>119513</v>
      </c>
      <c r="I49" s="51">
        <v>41.551128329135743</v>
      </c>
      <c r="J49" s="50">
        <v>7851</v>
      </c>
      <c r="K49" s="49" t="s">
        <v>52</v>
      </c>
      <c r="N49" s="60"/>
    </row>
    <row r="50" spans="1:15" ht="12.6" customHeight="1">
      <c r="A50" s="532" t="s">
        <v>76</v>
      </c>
      <c r="B50" s="533"/>
      <c r="C50" s="52">
        <v>25.09</v>
      </c>
      <c r="D50" s="50">
        <v>81602</v>
      </c>
      <c r="E50" s="50">
        <v>197851</v>
      </c>
      <c r="F50" s="50">
        <v>95734</v>
      </c>
      <c r="G50" s="50">
        <v>102117</v>
      </c>
      <c r="H50" s="50">
        <v>119779</v>
      </c>
      <c r="I50" s="51">
        <v>42.070813748653769</v>
      </c>
      <c r="J50" s="50">
        <v>7886</v>
      </c>
      <c r="K50" s="49" t="s">
        <v>52</v>
      </c>
      <c r="N50" s="60"/>
    </row>
    <row r="51" spans="1:15" ht="12.6" customHeight="1">
      <c r="A51" s="532" t="s">
        <v>75</v>
      </c>
      <c r="B51" s="533"/>
      <c r="C51" s="52">
        <v>25.09</v>
      </c>
      <c r="D51" s="50">
        <v>82675</v>
      </c>
      <c r="E51" s="50">
        <v>198395</v>
      </c>
      <c r="F51" s="50">
        <v>95963</v>
      </c>
      <c r="G51" s="50">
        <v>102432</v>
      </c>
      <c r="H51" s="50">
        <v>119719</v>
      </c>
      <c r="I51" s="51">
        <v>42.6</v>
      </c>
      <c r="J51" s="50">
        <v>7907</v>
      </c>
      <c r="K51" s="49" t="s">
        <v>52</v>
      </c>
      <c r="N51" s="60"/>
    </row>
    <row r="52" spans="1:15" ht="12.6" customHeight="1">
      <c r="A52" s="532" t="s">
        <v>74</v>
      </c>
      <c r="B52" s="533"/>
      <c r="C52" s="52">
        <v>25.09</v>
      </c>
      <c r="D52" s="50">
        <v>82481</v>
      </c>
      <c r="E52" s="50">
        <v>198138</v>
      </c>
      <c r="F52" s="50">
        <v>95630</v>
      </c>
      <c r="G52" s="50">
        <v>102508</v>
      </c>
      <c r="H52" s="50">
        <v>119497</v>
      </c>
      <c r="I52" s="59">
        <v>43.1</v>
      </c>
      <c r="J52" s="50">
        <v>7897</v>
      </c>
      <c r="K52" s="49" t="s">
        <v>73</v>
      </c>
      <c r="M52" s="58">
        <v>51476</v>
      </c>
      <c r="N52" s="40">
        <f>M52/H52*100</f>
        <v>43.07723206440329</v>
      </c>
      <c r="O52" s="37" t="s">
        <v>72</v>
      </c>
    </row>
    <row r="53" spans="1:15" ht="12.6" customHeight="1">
      <c r="A53" s="532" t="s">
        <v>71</v>
      </c>
      <c r="B53" s="533"/>
      <c r="C53" s="52">
        <v>25.09</v>
      </c>
      <c r="D53" s="50">
        <v>82966</v>
      </c>
      <c r="E53" s="50">
        <v>197653</v>
      </c>
      <c r="F53" s="50">
        <v>95261</v>
      </c>
      <c r="G53" s="50">
        <v>102392</v>
      </c>
      <c r="H53" s="50">
        <v>118975</v>
      </c>
      <c r="I53" s="59">
        <v>43.5</v>
      </c>
      <c r="J53" s="50">
        <v>7878</v>
      </c>
      <c r="K53" s="49" t="s">
        <v>70</v>
      </c>
      <c r="M53" s="58">
        <v>51653</v>
      </c>
      <c r="N53" s="40">
        <f>M53/H53*100</f>
        <v>43.415003151922669</v>
      </c>
    </row>
    <row r="54" spans="1:15" ht="12.6" customHeight="1">
      <c r="A54" s="532" t="s">
        <v>69</v>
      </c>
      <c r="B54" s="533"/>
      <c r="C54" s="52">
        <v>25</v>
      </c>
      <c r="D54" s="50">
        <v>83582</v>
      </c>
      <c r="E54" s="50">
        <v>197267</v>
      </c>
      <c r="F54" s="50">
        <v>94840</v>
      </c>
      <c r="G54" s="50">
        <v>102427</v>
      </c>
      <c r="H54" s="50">
        <v>118955</v>
      </c>
      <c r="I54" s="51">
        <v>43.4</v>
      </c>
      <c r="J54" s="50">
        <v>7891</v>
      </c>
      <c r="K54" s="49" t="s">
        <v>52</v>
      </c>
      <c r="M54" s="38" t="s">
        <v>68</v>
      </c>
      <c r="N54" s="38" t="s">
        <v>67</v>
      </c>
    </row>
    <row r="55" spans="1:15" ht="12.6" customHeight="1">
      <c r="A55" s="532" t="s">
        <v>66</v>
      </c>
      <c r="B55" s="542"/>
      <c r="C55" s="52">
        <v>25</v>
      </c>
      <c r="D55" s="50">
        <v>84031</v>
      </c>
      <c r="E55" s="50">
        <v>196250</v>
      </c>
      <c r="F55" s="50">
        <v>94144</v>
      </c>
      <c r="G55" s="50">
        <v>102106</v>
      </c>
      <c r="H55" s="50">
        <v>118557</v>
      </c>
      <c r="I55" s="51">
        <v>43.5</v>
      </c>
      <c r="J55" s="50">
        <v>7850</v>
      </c>
      <c r="K55" s="49"/>
      <c r="N55" s="38"/>
    </row>
    <row r="56" spans="1:15" ht="12.6" customHeight="1">
      <c r="A56" s="540" t="s">
        <v>546</v>
      </c>
      <c r="B56" s="541"/>
      <c r="C56" s="52">
        <v>25</v>
      </c>
      <c r="D56" s="50">
        <v>84479</v>
      </c>
      <c r="E56" s="50">
        <v>195005</v>
      </c>
      <c r="F56" s="50">
        <v>93396</v>
      </c>
      <c r="G56" s="50">
        <v>101609</v>
      </c>
      <c r="H56" s="50">
        <v>117861</v>
      </c>
      <c r="I56" s="51">
        <v>43.7</v>
      </c>
      <c r="J56" s="50">
        <v>7800</v>
      </c>
      <c r="K56" s="49" t="s">
        <v>52</v>
      </c>
      <c r="N56" s="38"/>
    </row>
    <row r="57" spans="1:15" ht="12.6" customHeight="1">
      <c r="A57" s="54"/>
      <c r="B57" s="53" t="s">
        <v>65</v>
      </c>
      <c r="C57" s="52">
        <v>25</v>
      </c>
      <c r="D57" s="50">
        <v>83989</v>
      </c>
      <c r="E57" s="50">
        <v>195881</v>
      </c>
      <c r="F57" s="50">
        <v>93915</v>
      </c>
      <c r="G57" s="50">
        <v>101966</v>
      </c>
      <c r="H57" s="50">
        <v>118306</v>
      </c>
      <c r="I57" s="51">
        <v>43.6</v>
      </c>
      <c r="J57" s="50">
        <v>7835</v>
      </c>
      <c r="K57" s="49" t="s">
        <v>64</v>
      </c>
      <c r="M57" s="41">
        <v>51569</v>
      </c>
      <c r="N57" s="40">
        <f t="shared" ref="N57:N68" si="0">M57/H57*100</f>
        <v>43.589505181478536</v>
      </c>
    </row>
    <row r="58" spans="1:15" ht="12.6" customHeight="1">
      <c r="A58" s="54"/>
      <c r="B58" s="53" t="s">
        <v>63</v>
      </c>
      <c r="C58" s="52">
        <v>25</v>
      </c>
      <c r="D58" s="50">
        <v>83956</v>
      </c>
      <c r="E58" s="50">
        <v>195763</v>
      </c>
      <c r="F58" s="50">
        <v>93816</v>
      </c>
      <c r="G58" s="50">
        <v>101947</v>
      </c>
      <c r="H58" s="50">
        <v>118224</v>
      </c>
      <c r="I58" s="51">
        <v>43.6</v>
      </c>
      <c r="J58" s="50">
        <v>7831</v>
      </c>
      <c r="K58" s="49" t="s">
        <v>50</v>
      </c>
      <c r="M58" s="41">
        <v>51584</v>
      </c>
      <c r="N58" s="40">
        <f t="shared" si="0"/>
        <v>43.632426580051423</v>
      </c>
    </row>
    <row r="59" spans="1:15" ht="12.6" customHeight="1">
      <c r="A59" s="54"/>
      <c r="B59" s="53" t="s">
        <v>62</v>
      </c>
      <c r="C59" s="52">
        <v>25</v>
      </c>
      <c r="D59" s="50">
        <v>83959</v>
      </c>
      <c r="E59" s="50">
        <v>195641</v>
      </c>
      <c r="F59" s="50">
        <v>93731</v>
      </c>
      <c r="G59" s="50">
        <v>101910</v>
      </c>
      <c r="H59" s="57">
        <v>118158</v>
      </c>
      <c r="I59" s="51">
        <v>43.7</v>
      </c>
      <c r="J59" s="50">
        <v>7826</v>
      </c>
      <c r="K59" s="49" t="s">
        <v>50</v>
      </c>
      <c r="M59" s="41">
        <v>51572</v>
      </c>
      <c r="N59" s="40">
        <f t="shared" si="0"/>
        <v>43.646642631053332</v>
      </c>
    </row>
    <row r="60" spans="1:15" ht="12.6" customHeight="1">
      <c r="A60" s="54"/>
      <c r="B60" s="53" t="s">
        <v>61</v>
      </c>
      <c r="C60" s="52">
        <v>25</v>
      </c>
      <c r="D60" s="50">
        <v>83875</v>
      </c>
      <c r="E60" s="50">
        <v>195139</v>
      </c>
      <c r="F60" s="50">
        <v>93409</v>
      </c>
      <c r="G60" s="50">
        <v>101730</v>
      </c>
      <c r="H60" s="50">
        <v>117676</v>
      </c>
      <c r="I60" s="51">
        <v>43.8</v>
      </c>
      <c r="J60" s="50">
        <v>7806</v>
      </c>
      <c r="K60" s="49" t="s">
        <v>52</v>
      </c>
      <c r="M60" s="41">
        <v>51571</v>
      </c>
      <c r="N60" s="40">
        <f t="shared" si="0"/>
        <v>43.824569155987625</v>
      </c>
    </row>
    <row r="61" spans="1:15" ht="12.6" customHeight="1">
      <c r="A61" s="56" t="s">
        <v>60</v>
      </c>
      <c r="B61" s="53" t="s">
        <v>59</v>
      </c>
      <c r="C61" s="52">
        <v>25</v>
      </c>
      <c r="D61" s="50">
        <v>84241</v>
      </c>
      <c r="E61" s="50">
        <v>195339</v>
      </c>
      <c r="F61" s="50">
        <v>93544</v>
      </c>
      <c r="G61" s="50">
        <v>101795</v>
      </c>
      <c r="H61" s="50">
        <v>117887</v>
      </c>
      <c r="I61" s="51">
        <v>43.7</v>
      </c>
      <c r="J61" s="50">
        <v>7814</v>
      </c>
      <c r="K61" s="49" t="s">
        <v>52</v>
      </c>
      <c r="M61" s="41">
        <v>51566</v>
      </c>
      <c r="N61" s="40">
        <f t="shared" si="0"/>
        <v>43.741888418570326</v>
      </c>
    </row>
    <row r="62" spans="1:15" ht="12.6" customHeight="1">
      <c r="A62" s="54"/>
      <c r="B62" s="53" t="s">
        <v>58</v>
      </c>
      <c r="C62" s="52">
        <v>25</v>
      </c>
      <c r="D62" s="50">
        <v>84306</v>
      </c>
      <c r="E62" s="50">
        <v>195319</v>
      </c>
      <c r="F62" s="50">
        <v>93515</v>
      </c>
      <c r="G62" s="50">
        <v>101804</v>
      </c>
      <c r="H62" s="50">
        <v>117880</v>
      </c>
      <c r="I62" s="51">
        <v>43.8</v>
      </c>
      <c r="J62" s="50">
        <v>7813</v>
      </c>
      <c r="K62" s="49" t="s">
        <v>52</v>
      </c>
      <c r="M62" s="55">
        <v>51574</v>
      </c>
      <c r="N62" s="40">
        <f t="shared" si="0"/>
        <v>43.751272480488637</v>
      </c>
    </row>
    <row r="63" spans="1:15" ht="12.6" customHeight="1">
      <c r="A63" s="54"/>
      <c r="B63" s="53" t="s">
        <v>57</v>
      </c>
      <c r="C63" s="52">
        <v>25</v>
      </c>
      <c r="D63" s="50">
        <v>84341</v>
      </c>
      <c r="E63" s="50">
        <v>195222</v>
      </c>
      <c r="F63" s="50">
        <v>93459</v>
      </c>
      <c r="G63" s="50">
        <v>101763</v>
      </c>
      <c r="H63" s="50">
        <v>117830</v>
      </c>
      <c r="I63" s="51">
        <v>43.8</v>
      </c>
      <c r="J63" s="50">
        <v>7809</v>
      </c>
      <c r="K63" s="49" t="s">
        <v>52</v>
      </c>
      <c r="M63" s="41">
        <v>51567</v>
      </c>
      <c r="N63" s="40">
        <f t="shared" si="0"/>
        <v>43.763897139947382</v>
      </c>
    </row>
    <row r="64" spans="1:15" ht="12.6" customHeight="1">
      <c r="A64" s="54"/>
      <c r="B64" s="53" t="s">
        <v>56</v>
      </c>
      <c r="C64" s="52">
        <v>25</v>
      </c>
      <c r="D64" s="50">
        <v>84414</v>
      </c>
      <c r="E64" s="50">
        <v>195192</v>
      </c>
      <c r="F64" s="50">
        <v>93483</v>
      </c>
      <c r="G64" s="50">
        <v>101709</v>
      </c>
      <c r="H64" s="50">
        <v>117909</v>
      </c>
      <c r="I64" s="51">
        <v>43.7</v>
      </c>
      <c r="J64" s="50">
        <v>7808</v>
      </c>
      <c r="K64" s="49" t="s">
        <v>52</v>
      </c>
      <c r="M64" s="41">
        <v>51556</v>
      </c>
      <c r="N64" s="40">
        <f t="shared" si="0"/>
        <v>43.725245740359092</v>
      </c>
    </row>
    <row r="65" spans="1:14" ht="12.6" customHeight="1">
      <c r="A65" s="54"/>
      <c r="B65" s="53" t="s">
        <v>55</v>
      </c>
      <c r="C65" s="52">
        <v>25</v>
      </c>
      <c r="D65" s="50">
        <v>84423</v>
      </c>
      <c r="E65" s="50">
        <v>195064</v>
      </c>
      <c r="F65" s="50">
        <v>93415</v>
      </c>
      <c r="G65" s="50">
        <v>101649</v>
      </c>
      <c r="H65" s="50">
        <v>117848</v>
      </c>
      <c r="I65" s="51">
        <v>43.7</v>
      </c>
      <c r="J65" s="50">
        <v>7803</v>
      </c>
      <c r="K65" s="49" t="s">
        <v>52</v>
      </c>
      <c r="M65" s="41">
        <v>51530</v>
      </c>
      <c r="N65" s="40">
        <f t="shared" si="0"/>
        <v>43.725816305749781</v>
      </c>
    </row>
    <row r="66" spans="1:14" ht="12.6" customHeight="1">
      <c r="A66" s="54"/>
      <c r="B66" s="53" t="s">
        <v>54</v>
      </c>
      <c r="C66" s="52">
        <v>25</v>
      </c>
      <c r="D66" s="50">
        <v>84479</v>
      </c>
      <c r="E66" s="50">
        <v>195005</v>
      </c>
      <c r="F66" s="50">
        <v>93396</v>
      </c>
      <c r="G66" s="50">
        <v>101609</v>
      </c>
      <c r="H66" s="50">
        <v>117861</v>
      </c>
      <c r="I66" s="51">
        <v>43.7</v>
      </c>
      <c r="J66" s="50">
        <v>7800</v>
      </c>
      <c r="K66" s="49" t="s">
        <v>52</v>
      </c>
      <c r="M66" s="41">
        <v>51554</v>
      </c>
      <c r="N66" s="40">
        <f t="shared" si="0"/>
        <v>43.741356343489365</v>
      </c>
    </row>
    <row r="67" spans="1:14" ht="12.6" customHeight="1">
      <c r="A67" s="54"/>
      <c r="B67" s="53" t="s">
        <v>53</v>
      </c>
      <c r="C67" s="52">
        <v>25</v>
      </c>
      <c r="D67" s="50">
        <v>84523</v>
      </c>
      <c r="E67" s="50">
        <v>195002</v>
      </c>
      <c r="F67" s="50">
        <v>93387</v>
      </c>
      <c r="G67" s="50">
        <v>101615</v>
      </c>
      <c r="H67" s="50">
        <v>117915</v>
      </c>
      <c r="I67" s="51">
        <v>43.7</v>
      </c>
      <c r="J67" s="50">
        <v>7800</v>
      </c>
      <c r="K67" s="49" t="s">
        <v>52</v>
      </c>
      <c r="M67" s="41">
        <v>51513</v>
      </c>
      <c r="N67" s="40">
        <f t="shared" si="0"/>
        <v>43.686553873552988</v>
      </c>
    </row>
    <row r="68" spans="1:14" ht="12.6" customHeight="1" thickBot="1">
      <c r="A68" s="48"/>
      <c r="B68" s="47" t="s">
        <v>51</v>
      </c>
      <c r="C68" s="46">
        <v>25</v>
      </c>
      <c r="D68" s="43">
        <v>84534</v>
      </c>
      <c r="E68" s="43">
        <v>194907</v>
      </c>
      <c r="F68" s="43">
        <v>93328</v>
      </c>
      <c r="G68" s="43">
        <v>101579</v>
      </c>
      <c r="H68" s="45">
        <v>117881</v>
      </c>
      <c r="I68" s="44">
        <v>43.7</v>
      </c>
      <c r="J68" s="43">
        <v>7796</v>
      </c>
      <c r="K68" s="42" t="s">
        <v>50</v>
      </c>
      <c r="M68" s="41">
        <v>51511</v>
      </c>
      <c r="N68" s="40">
        <f t="shared" si="0"/>
        <v>43.697457605551357</v>
      </c>
    </row>
    <row r="69" spans="1:14" ht="15" customHeight="1">
      <c r="A69" s="538" t="s">
        <v>49</v>
      </c>
      <c r="B69" s="538"/>
      <c r="C69" s="538"/>
      <c r="D69" s="538"/>
      <c r="E69" s="538"/>
      <c r="F69" s="538"/>
      <c r="G69" s="538"/>
      <c r="H69" s="538"/>
      <c r="I69" s="538"/>
      <c r="J69" s="538"/>
      <c r="K69" s="538"/>
      <c r="L69" s="538"/>
      <c r="M69" s="538"/>
    </row>
    <row r="70" spans="1:14" ht="15" customHeight="1">
      <c r="A70" s="539" t="s">
        <v>574</v>
      </c>
      <c r="B70" s="539"/>
      <c r="C70" s="539"/>
      <c r="D70" s="539"/>
      <c r="E70" s="539"/>
      <c r="F70" s="539"/>
      <c r="G70" s="539"/>
      <c r="H70" s="539"/>
      <c r="I70" s="539"/>
      <c r="J70" s="539"/>
      <c r="K70" s="539"/>
      <c r="L70" s="539"/>
      <c r="M70" s="539"/>
    </row>
    <row r="71" spans="1:14" ht="15" customHeight="1">
      <c r="A71" s="539" t="s">
        <v>48</v>
      </c>
      <c r="B71" s="539"/>
      <c r="C71" s="539"/>
      <c r="D71" s="539"/>
      <c r="E71" s="539"/>
      <c r="F71" s="539"/>
      <c r="G71" s="539"/>
      <c r="H71" s="539"/>
      <c r="I71" s="539"/>
      <c r="J71" s="539"/>
      <c r="K71" s="539"/>
      <c r="L71" s="539"/>
      <c r="M71" s="539"/>
    </row>
    <row r="72" spans="1:14" ht="15" customHeight="1">
      <c r="A72" s="507" t="s">
        <v>47</v>
      </c>
      <c r="B72" s="507"/>
      <c r="C72" s="507"/>
      <c r="D72" s="507"/>
      <c r="E72" s="507"/>
      <c r="F72" s="507"/>
      <c r="G72" s="507"/>
      <c r="H72" s="507"/>
      <c r="I72" s="507"/>
      <c r="J72" s="507"/>
      <c r="K72" s="507"/>
      <c r="L72" s="507"/>
      <c r="M72" s="507"/>
    </row>
    <row r="73" spans="1:14">
      <c r="A73" s="507" t="s">
        <v>46</v>
      </c>
      <c r="B73" s="507"/>
      <c r="C73" s="507"/>
      <c r="D73" s="507"/>
      <c r="E73" s="507"/>
      <c r="F73" s="507"/>
      <c r="G73" s="507"/>
      <c r="H73" s="507"/>
      <c r="I73" s="507"/>
      <c r="J73" s="507"/>
      <c r="K73" s="507"/>
      <c r="L73" s="507"/>
      <c r="M73" s="507"/>
    </row>
  </sheetData>
  <mergeCells count="95">
    <mergeCell ref="A69:M69"/>
    <mergeCell ref="A70:M70"/>
    <mergeCell ref="A71:M71"/>
    <mergeCell ref="A72:M72"/>
    <mergeCell ref="A51:B51"/>
    <mergeCell ref="A52:B52"/>
    <mergeCell ref="A54:B54"/>
    <mergeCell ref="A53:B53"/>
    <mergeCell ref="A56:B56"/>
    <mergeCell ref="A55:B55"/>
    <mergeCell ref="J38:J39"/>
    <mergeCell ref="A39:B39"/>
    <mergeCell ref="A41:B41"/>
    <mergeCell ref="A42:B42"/>
    <mergeCell ref="A43:B43"/>
    <mergeCell ref="A50:B50"/>
    <mergeCell ref="A44:B44"/>
    <mergeCell ref="A45:B45"/>
    <mergeCell ref="A46:B46"/>
    <mergeCell ref="A47:B47"/>
    <mergeCell ref="A48:B48"/>
    <mergeCell ref="A49:B49"/>
    <mergeCell ref="A26:B26"/>
    <mergeCell ref="H26:I26"/>
    <mergeCell ref="A27:B27"/>
    <mergeCell ref="H27:I27"/>
    <mergeCell ref="A28:B28"/>
    <mergeCell ref="A31:B31"/>
    <mergeCell ref="H31:I31"/>
    <mergeCell ref="H28:I28"/>
    <mergeCell ref="A29:B29"/>
    <mergeCell ref="H29:I29"/>
    <mergeCell ref="A30:B30"/>
    <mergeCell ref="H30:I30"/>
    <mergeCell ref="A32:B32"/>
    <mergeCell ref="H32:I32"/>
    <mergeCell ref="A36:B36"/>
    <mergeCell ref="H36:I36"/>
    <mergeCell ref="E38:G38"/>
    <mergeCell ref="H38:H40"/>
    <mergeCell ref="I38:I40"/>
    <mergeCell ref="A33:B33"/>
    <mergeCell ref="H33:I33"/>
    <mergeCell ref="A34:B34"/>
    <mergeCell ref="H34:I34"/>
    <mergeCell ref="A35:B35"/>
    <mergeCell ref="H35:I35"/>
    <mergeCell ref="A23:B23"/>
    <mergeCell ref="H23:I23"/>
    <mergeCell ref="A24:B24"/>
    <mergeCell ref="H24:I24"/>
    <mergeCell ref="A25:B25"/>
    <mergeCell ref="H25:I25"/>
    <mergeCell ref="A21:B21"/>
    <mergeCell ref="H21:I21"/>
    <mergeCell ref="A22:B22"/>
    <mergeCell ref="H22:I22"/>
    <mergeCell ref="A18:B18"/>
    <mergeCell ref="H18:I18"/>
    <mergeCell ref="A19:B19"/>
    <mergeCell ref="H19:I19"/>
    <mergeCell ref="A20:B20"/>
    <mergeCell ref="H20:I20"/>
    <mergeCell ref="A17:B17"/>
    <mergeCell ref="H17:I17"/>
    <mergeCell ref="A12:B12"/>
    <mergeCell ref="H12:I12"/>
    <mergeCell ref="A13:B13"/>
    <mergeCell ref="H13:I13"/>
    <mergeCell ref="A14:B14"/>
    <mergeCell ref="H14:I14"/>
    <mergeCell ref="A16:B16"/>
    <mergeCell ref="H16:I16"/>
    <mergeCell ref="A73:M73"/>
    <mergeCell ref="A1:M1"/>
    <mergeCell ref="E3:G3"/>
    <mergeCell ref="H3:I3"/>
    <mergeCell ref="J3:J4"/>
    <mergeCell ref="A4:B4"/>
    <mergeCell ref="H4:I4"/>
    <mergeCell ref="H5:I5"/>
    <mergeCell ref="A6:B6"/>
    <mergeCell ref="H6:I6"/>
    <mergeCell ref="A9:B9"/>
    <mergeCell ref="H9:I9"/>
    <mergeCell ref="A10:B10"/>
    <mergeCell ref="H10:I10"/>
    <mergeCell ref="A11:B11"/>
    <mergeCell ref="H11:I11"/>
    <mergeCell ref="A7:B7"/>
    <mergeCell ref="H7:I7"/>
    <mergeCell ref="A8:B8"/>
    <mergeCell ref="H8:I8"/>
    <mergeCell ref="A15:B15"/>
    <mergeCell ref="H15:I15"/>
  </mergeCells>
  <phoneticPr fontId="3"/>
  <printOptions horizontalCentered="1"/>
  <pageMargins left="0.78740157480314965" right="0.78740157480314965" top="0.59055118110236227" bottom="0.59055118110236227" header="0.19685039370078741" footer="0.39370078740157483"/>
  <pageSetup paperSize="9" scale="98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22"/>
  <sheetViews>
    <sheetView view="pageBreakPreview" topLeftCell="A22" zoomScaleNormal="100" zoomScaleSheetLayoutView="100" workbookViewId="0">
      <selection activeCell="A38" sqref="A38:J38"/>
    </sheetView>
  </sheetViews>
  <sheetFormatPr defaultColWidth="11" defaultRowHeight="14.25"/>
  <cols>
    <col min="1" max="1" width="0.75" style="89" customWidth="1"/>
    <col min="2" max="2" width="10" style="89" customWidth="1"/>
    <col min="3" max="3" width="0.75" style="89" customWidth="1"/>
    <col min="4" max="4" width="7.625" style="89" customWidth="1"/>
    <col min="5" max="6" width="7.125" style="89" customWidth="1"/>
    <col min="7" max="7" width="6.5" style="89" customWidth="1"/>
    <col min="8" max="8" width="0.625" style="89" customWidth="1"/>
    <col min="9" max="9" width="0.75" style="89" customWidth="1"/>
    <col min="10" max="10" width="10" style="89" customWidth="1"/>
    <col min="11" max="11" width="0.75" style="89" customWidth="1"/>
    <col min="12" max="14" width="7.125" style="89" customWidth="1"/>
    <col min="15" max="15" width="6.5" style="89" customWidth="1"/>
    <col min="16" max="17" width="10" style="89" customWidth="1"/>
    <col min="18" max="28" width="8.125" style="89" customWidth="1"/>
    <col min="29" max="29" width="8.125" style="90" customWidth="1"/>
    <col min="30" max="16384" width="11" style="89"/>
  </cols>
  <sheetData>
    <row r="1" spans="1:29" ht="21" customHeight="1">
      <c r="A1" s="543" t="s">
        <v>552</v>
      </c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  <c r="O1" s="543"/>
    </row>
    <row r="2" spans="1:29" ht="15.75" customHeight="1" thickBot="1"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</row>
    <row r="3" spans="1:29" ht="23.25" customHeight="1">
      <c r="A3" s="144" t="s">
        <v>235</v>
      </c>
      <c r="B3" s="143" t="s">
        <v>235</v>
      </c>
      <c r="C3" s="143"/>
      <c r="D3" s="544" t="s">
        <v>234</v>
      </c>
      <c r="E3" s="545"/>
      <c r="F3" s="546"/>
      <c r="G3" s="407" t="s">
        <v>97</v>
      </c>
      <c r="H3" s="124"/>
      <c r="I3" s="427"/>
      <c r="J3" s="144" t="s">
        <v>235</v>
      </c>
      <c r="K3" s="142"/>
      <c r="L3" s="544" t="s">
        <v>234</v>
      </c>
      <c r="M3" s="545"/>
      <c r="N3" s="546"/>
      <c r="O3" s="141" t="s">
        <v>97</v>
      </c>
      <c r="U3" s="98"/>
      <c r="V3" s="98"/>
      <c r="W3" s="98"/>
    </row>
    <row r="4" spans="1:29" ht="23.25" customHeight="1">
      <c r="A4" s="140"/>
      <c r="B4" s="139"/>
      <c r="C4" s="138"/>
      <c r="D4" s="137" t="s">
        <v>233</v>
      </c>
      <c r="E4" s="137" t="s">
        <v>91</v>
      </c>
      <c r="F4" s="137" t="s">
        <v>232</v>
      </c>
      <c r="G4" s="136"/>
      <c r="H4" s="124"/>
      <c r="I4" s="427"/>
      <c r="J4" s="140"/>
      <c r="K4" s="138"/>
      <c r="L4" s="137" t="s">
        <v>233</v>
      </c>
      <c r="M4" s="137" t="s">
        <v>91</v>
      </c>
      <c r="N4" s="137" t="s">
        <v>232</v>
      </c>
      <c r="O4" s="136"/>
      <c r="U4" s="98"/>
      <c r="V4" s="98"/>
      <c r="W4" s="98"/>
    </row>
    <row r="5" spans="1:29" ht="21" customHeight="1">
      <c r="A5" s="135"/>
      <c r="B5" s="134"/>
      <c r="C5" s="430"/>
      <c r="D5" s="130" t="s">
        <v>231</v>
      </c>
      <c r="E5" s="130" t="s">
        <v>231</v>
      </c>
      <c r="F5" s="130" t="s">
        <v>231</v>
      </c>
      <c r="G5" s="133"/>
      <c r="H5" s="132"/>
      <c r="I5" s="426"/>
      <c r="J5" s="424"/>
      <c r="K5" s="131"/>
      <c r="L5" s="130" t="s">
        <v>231</v>
      </c>
      <c r="M5" s="130" t="s">
        <v>231</v>
      </c>
      <c r="N5" s="130" t="s">
        <v>231</v>
      </c>
      <c r="O5" s="129"/>
      <c r="P5" s="128"/>
      <c r="Q5" s="128"/>
    </row>
    <row r="6" spans="1:29" s="100" customFormat="1" ht="21" customHeight="1">
      <c r="A6" s="127" t="s">
        <v>230</v>
      </c>
      <c r="B6" s="126"/>
      <c r="C6" s="125"/>
      <c r="D6" s="118">
        <f>SUM(E6:F6)</f>
        <v>200507</v>
      </c>
      <c r="E6" s="118">
        <f>SUM(E7:E42,M7:M42)</f>
        <v>96902</v>
      </c>
      <c r="F6" s="118">
        <f>SUM(F7:F42,N7:N42)</f>
        <v>103605</v>
      </c>
      <c r="G6" s="117">
        <f>SUM(G7:G42,O7:O41)</f>
        <v>94191</v>
      </c>
      <c r="H6" s="124"/>
      <c r="I6" s="427"/>
      <c r="J6" s="425"/>
      <c r="K6" s="123"/>
      <c r="L6" s="122"/>
      <c r="M6" s="122"/>
      <c r="N6" s="122"/>
      <c r="O6" s="121"/>
      <c r="AC6" s="94"/>
    </row>
    <row r="7" spans="1:29" s="100" customFormat="1" ht="21" customHeight="1">
      <c r="A7" s="120"/>
      <c r="B7" s="119" t="s">
        <v>229</v>
      </c>
      <c r="C7" s="125"/>
      <c r="D7" s="118">
        <f t="shared" ref="D7:D42" si="0">SUM(E7:F7)</f>
        <v>6478</v>
      </c>
      <c r="E7" s="118">
        <v>3035</v>
      </c>
      <c r="F7" s="118">
        <v>3443</v>
      </c>
      <c r="G7" s="117">
        <v>2935</v>
      </c>
      <c r="H7" s="124"/>
      <c r="I7" s="427"/>
      <c r="J7" s="422" t="s">
        <v>228</v>
      </c>
      <c r="K7" s="113"/>
      <c r="L7" s="112">
        <f>SUM(M7:N7)</f>
        <v>3635</v>
      </c>
      <c r="M7" s="112">
        <v>1745</v>
      </c>
      <c r="N7" s="112">
        <v>1890</v>
      </c>
      <c r="O7" s="111">
        <v>1606</v>
      </c>
      <c r="AC7" s="94"/>
    </row>
    <row r="8" spans="1:29" s="100" customFormat="1" ht="21" customHeight="1">
      <c r="A8" s="116"/>
      <c r="B8" s="114" t="s">
        <v>227</v>
      </c>
      <c r="C8" s="431"/>
      <c r="D8" s="118">
        <f t="shared" si="0"/>
        <v>2427</v>
      </c>
      <c r="E8" s="112">
        <v>1138</v>
      </c>
      <c r="F8" s="112">
        <v>1289</v>
      </c>
      <c r="G8" s="115">
        <v>1212</v>
      </c>
      <c r="H8" s="124"/>
      <c r="I8" s="427"/>
      <c r="J8" s="422" t="s">
        <v>226</v>
      </c>
      <c r="K8" s="113"/>
      <c r="L8" s="112">
        <f t="shared" ref="L8:L41" si="1">SUM(M8:N8)</f>
        <v>5500</v>
      </c>
      <c r="M8" s="112">
        <v>2616</v>
      </c>
      <c r="N8" s="112">
        <v>2884</v>
      </c>
      <c r="O8" s="111">
        <v>2399</v>
      </c>
      <c r="AC8" s="94"/>
    </row>
    <row r="9" spans="1:29" s="100" customFormat="1" ht="21" customHeight="1">
      <c r="A9" s="116"/>
      <c r="B9" s="114" t="s">
        <v>225</v>
      </c>
      <c r="C9" s="431"/>
      <c r="D9" s="118">
        <f t="shared" si="0"/>
        <v>4431</v>
      </c>
      <c r="E9" s="112">
        <v>2073</v>
      </c>
      <c r="F9" s="112">
        <v>2358</v>
      </c>
      <c r="G9" s="115">
        <v>1969</v>
      </c>
      <c r="H9" s="124"/>
      <c r="I9" s="427"/>
      <c r="J9" s="422" t="s">
        <v>224</v>
      </c>
      <c r="K9" s="113"/>
      <c r="L9" s="112">
        <f t="shared" si="1"/>
        <v>1804</v>
      </c>
      <c r="M9" s="112">
        <v>858</v>
      </c>
      <c r="N9" s="112">
        <v>946</v>
      </c>
      <c r="O9" s="111">
        <v>758</v>
      </c>
      <c r="AC9" s="94"/>
    </row>
    <row r="10" spans="1:29" s="100" customFormat="1" ht="21" customHeight="1">
      <c r="A10" s="116"/>
      <c r="B10" s="114" t="s">
        <v>223</v>
      </c>
      <c r="C10" s="431"/>
      <c r="D10" s="118">
        <f t="shared" si="0"/>
        <v>8288</v>
      </c>
      <c r="E10" s="112">
        <v>4015</v>
      </c>
      <c r="F10" s="112">
        <v>4273</v>
      </c>
      <c r="G10" s="115">
        <v>3631</v>
      </c>
      <c r="H10" s="124"/>
      <c r="I10" s="427"/>
      <c r="J10" s="422" t="s">
        <v>222</v>
      </c>
      <c r="K10" s="113"/>
      <c r="L10" s="112">
        <f t="shared" si="1"/>
        <v>3277</v>
      </c>
      <c r="M10" s="112">
        <v>1523</v>
      </c>
      <c r="N10" s="112">
        <v>1754</v>
      </c>
      <c r="O10" s="111">
        <v>1753</v>
      </c>
      <c r="AC10" s="94"/>
    </row>
    <row r="11" spans="1:29" s="100" customFormat="1" ht="21" customHeight="1">
      <c r="A11" s="116"/>
      <c r="B11" s="114" t="s">
        <v>221</v>
      </c>
      <c r="C11" s="431"/>
      <c r="D11" s="118">
        <f t="shared" si="0"/>
        <v>7970</v>
      </c>
      <c r="E11" s="112">
        <v>3788</v>
      </c>
      <c r="F11" s="112">
        <v>4182</v>
      </c>
      <c r="G11" s="115">
        <v>3689</v>
      </c>
      <c r="H11" s="124"/>
      <c r="I11" s="427"/>
      <c r="J11" s="422" t="s">
        <v>220</v>
      </c>
      <c r="K11" s="113"/>
      <c r="L11" s="112">
        <f t="shared" si="1"/>
        <v>5546</v>
      </c>
      <c r="M11" s="112">
        <v>2691</v>
      </c>
      <c r="N11" s="112">
        <v>2855</v>
      </c>
      <c r="O11" s="111">
        <v>2583</v>
      </c>
      <c r="AC11" s="94"/>
    </row>
    <row r="12" spans="1:29" s="100" customFormat="1" ht="21" customHeight="1">
      <c r="A12" s="116"/>
      <c r="B12" s="114" t="s">
        <v>219</v>
      </c>
      <c r="C12" s="431"/>
      <c r="D12" s="118">
        <f t="shared" si="0"/>
        <v>3482</v>
      </c>
      <c r="E12" s="112">
        <v>1650</v>
      </c>
      <c r="F12" s="112">
        <v>1832</v>
      </c>
      <c r="G12" s="115">
        <v>1754</v>
      </c>
      <c r="H12" s="124"/>
      <c r="I12" s="427"/>
      <c r="J12" s="422" t="s">
        <v>218</v>
      </c>
      <c r="K12" s="113"/>
      <c r="L12" s="112">
        <f t="shared" si="1"/>
        <v>893</v>
      </c>
      <c r="M12" s="112">
        <v>441</v>
      </c>
      <c r="N12" s="112">
        <v>452</v>
      </c>
      <c r="O12" s="111">
        <v>344</v>
      </c>
      <c r="AC12" s="94"/>
    </row>
    <row r="13" spans="1:29" s="100" customFormat="1" ht="21" customHeight="1">
      <c r="A13" s="116"/>
      <c r="B13" s="114" t="s">
        <v>217</v>
      </c>
      <c r="C13" s="431"/>
      <c r="D13" s="118">
        <f t="shared" si="0"/>
        <v>1085</v>
      </c>
      <c r="E13" s="112">
        <v>555</v>
      </c>
      <c r="F13" s="112">
        <v>530</v>
      </c>
      <c r="G13" s="115">
        <v>516</v>
      </c>
      <c r="H13" s="124"/>
      <c r="I13" s="427"/>
      <c r="J13" s="422" t="s">
        <v>216</v>
      </c>
      <c r="K13" s="113"/>
      <c r="L13" s="112">
        <f t="shared" si="1"/>
        <v>2953</v>
      </c>
      <c r="M13" s="112">
        <v>1419</v>
      </c>
      <c r="N13" s="112">
        <v>1534</v>
      </c>
      <c r="O13" s="111">
        <v>1314</v>
      </c>
      <c r="AC13" s="94"/>
    </row>
    <row r="14" spans="1:29" s="100" customFormat="1" ht="21" customHeight="1">
      <c r="A14" s="116"/>
      <c r="B14" s="114" t="s">
        <v>215</v>
      </c>
      <c r="C14" s="431"/>
      <c r="D14" s="118">
        <f t="shared" si="0"/>
        <v>234</v>
      </c>
      <c r="E14" s="112">
        <v>129</v>
      </c>
      <c r="F14" s="112">
        <v>105</v>
      </c>
      <c r="G14" s="115">
        <v>127</v>
      </c>
      <c r="H14" s="124"/>
      <c r="I14" s="427"/>
      <c r="J14" s="422" t="s">
        <v>214</v>
      </c>
      <c r="K14" s="113"/>
      <c r="L14" s="112">
        <f t="shared" si="1"/>
        <v>3654</v>
      </c>
      <c r="M14" s="112">
        <v>1711</v>
      </c>
      <c r="N14" s="112">
        <v>1943</v>
      </c>
      <c r="O14" s="111">
        <v>1711</v>
      </c>
      <c r="AC14" s="94"/>
    </row>
    <row r="15" spans="1:29" s="100" customFormat="1" ht="21" customHeight="1">
      <c r="A15" s="116"/>
      <c r="B15" s="114" t="s">
        <v>213</v>
      </c>
      <c r="C15" s="431"/>
      <c r="D15" s="118">
        <f t="shared" si="0"/>
        <v>2787</v>
      </c>
      <c r="E15" s="112">
        <v>1297</v>
      </c>
      <c r="F15" s="112">
        <v>1490</v>
      </c>
      <c r="G15" s="115">
        <v>1238</v>
      </c>
      <c r="H15" s="124"/>
      <c r="I15" s="427"/>
      <c r="J15" s="422" t="s">
        <v>212</v>
      </c>
      <c r="K15" s="113"/>
      <c r="L15" s="112">
        <f t="shared" si="1"/>
        <v>3004</v>
      </c>
      <c r="M15" s="112">
        <v>1437</v>
      </c>
      <c r="N15" s="112">
        <v>1567</v>
      </c>
      <c r="O15" s="111">
        <v>1285</v>
      </c>
      <c r="AC15" s="94"/>
    </row>
    <row r="16" spans="1:29" s="100" customFormat="1" ht="21" customHeight="1">
      <c r="A16" s="116"/>
      <c r="B16" s="114" t="s">
        <v>211</v>
      </c>
      <c r="C16" s="431"/>
      <c r="D16" s="118">
        <f t="shared" si="0"/>
        <v>2440</v>
      </c>
      <c r="E16" s="112">
        <v>1126</v>
      </c>
      <c r="F16" s="112">
        <v>1314</v>
      </c>
      <c r="G16" s="115">
        <v>1086</v>
      </c>
      <c r="H16" s="124"/>
      <c r="I16" s="427"/>
      <c r="J16" s="422" t="s">
        <v>210</v>
      </c>
      <c r="K16" s="113"/>
      <c r="L16" s="112">
        <f t="shared" si="1"/>
        <v>4442</v>
      </c>
      <c r="M16" s="112">
        <v>2073</v>
      </c>
      <c r="N16" s="112">
        <v>2369</v>
      </c>
      <c r="O16" s="111">
        <v>2444</v>
      </c>
      <c r="AC16" s="94"/>
    </row>
    <row r="17" spans="1:29" s="100" customFormat="1" ht="21" customHeight="1">
      <c r="A17" s="116"/>
      <c r="B17" s="114" t="s">
        <v>209</v>
      </c>
      <c r="C17" s="431"/>
      <c r="D17" s="118">
        <f t="shared" si="0"/>
        <v>3117</v>
      </c>
      <c r="E17" s="112">
        <v>1532</v>
      </c>
      <c r="F17" s="112">
        <v>1585</v>
      </c>
      <c r="G17" s="115">
        <v>1309</v>
      </c>
      <c r="H17" s="124"/>
      <c r="I17" s="427"/>
      <c r="J17" s="422" t="s">
        <v>208</v>
      </c>
      <c r="K17" s="113"/>
      <c r="L17" s="112">
        <f t="shared" si="1"/>
        <v>7548</v>
      </c>
      <c r="M17" s="112">
        <v>3596</v>
      </c>
      <c r="N17" s="112">
        <v>3952</v>
      </c>
      <c r="O17" s="111">
        <v>3765</v>
      </c>
      <c r="AC17" s="94"/>
    </row>
    <row r="18" spans="1:29" s="100" customFormat="1" ht="21" customHeight="1">
      <c r="A18" s="116"/>
      <c r="B18" s="114" t="s">
        <v>207</v>
      </c>
      <c r="C18" s="431"/>
      <c r="D18" s="118">
        <f t="shared" si="0"/>
        <v>5497</v>
      </c>
      <c r="E18" s="112">
        <v>2633</v>
      </c>
      <c r="F18" s="112">
        <v>2864</v>
      </c>
      <c r="G18" s="115">
        <v>2503</v>
      </c>
      <c r="H18" s="124"/>
      <c r="I18" s="427"/>
      <c r="J18" s="422" t="s">
        <v>206</v>
      </c>
      <c r="K18" s="113"/>
      <c r="L18" s="112">
        <f t="shared" si="1"/>
        <v>4616</v>
      </c>
      <c r="M18" s="112">
        <v>2245</v>
      </c>
      <c r="N18" s="112">
        <v>2371</v>
      </c>
      <c r="O18" s="111">
        <v>2136</v>
      </c>
      <c r="AC18" s="94"/>
    </row>
    <row r="19" spans="1:29" s="100" customFormat="1" ht="21" customHeight="1">
      <c r="A19" s="116"/>
      <c r="B19" s="114" t="s">
        <v>205</v>
      </c>
      <c r="C19" s="431"/>
      <c r="D19" s="118">
        <f t="shared" si="0"/>
        <v>1487</v>
      </c>
      <c r="E19" s="112">
        <v>701</v>
      </c>
      <c r="F19" s="112">
        <v>786</v>
      </c>
      <c r="G19" s="115">
        <v>675</v>
      </c>
      <c r="H19" s="124"/>
      <c r="I19" s="427"/>
      <c r="J19" s="422" t="s">
        <v>204</v>
      </c>
      <c r="K19" s="113"/>
      <c r="L19" s="112">
        <f t="shared" si="1"/>
        <v>3347</v>
      </c>
      <c r="M19" s="112">
        <v>1576</v>
      </c>
      <c r="N19" s="112">
        <v>1771</v>
      </c>
      <c r="O19" s="111">
        <v>1631</v>
      </c>
      <c r="AC19" s="94"/>
    </row>
    <row r="20" spans="1:29" s="100" customFormat="1" ht="21" customHeight="1">
      <c r="A20" s="116"/>
      <c r="B20" s="114" t="s">
        <v>203</v>
      </c>
      <c r="C20" s="431"/>
      <c r="D20" s="118">
        <f t="shared" si="0"/>
        <v>1247</v>
      </c>
      <c r="E20" s="112">
        <v>608</v>
      </c>
      <c r="F20" s="112">
        <v>639</v>
      </c>
      <c r="G20" s="115">
        <v>606</v>
      </c>
      <c r="H20" s="124"/>
      <c r="I20" s="427"/>
      <c r="J20" s="422" t="s">
        <v>202</v>
      </c>
      <c r="K20" s="113"/>
      <c r="L20" s="112">
        <f t="shared" si="1"/>
        <v>2844</v>
      </c>
      <c r="M20" s="112">
        <v>1380</v>
      </c>
      <c r="N20" s="112">
        <v>1464</v>
      </c>
      <c r="O20" s="111">
        <v>1374</v>
      </c>
      <c r="AC20" s="94"/>
    </row>
    <row r="21" spans="1:29" s="100" customFormat="1" ht="21" customHeight="1">
      <c r="A21" s="116"/>
      <c r="B21" s="114" t="s">
        <v>201</v>
      </c>
      <c r="C21" s="431"/>
      <c r="D21" s="118">
        <f t="shared" si="0"/>
        <v>784</v>
      </c>
      <c r="E21" s="112">
        <v>376</v>
      </c>
      <c r="F21" s="112">
        <v>408</v>
      </c>
      <c r="G21" s="115">
        <v>404</v>
      </c>
      <c r="H21" s="124"/>
      <c r="I21" s="427"/>
      <c r="J21" s="422" t="s">
        <v>200</v>
      </c>
      <c r="K21" s="113"/>
      <c r="L21" s="112">
        <f t="shared" si="1"/>
        <v>2473</v>
      </c>
      <c r="M21" s="112">
        <v>1239</v>
      </c>
      <c r="N21" s="112">
        <v>1234</v>
      </c>
      <c r="O21" s="111">
        <v>1139</v>
      </c>
      <c r="AC21" s="94"/>
    </row>
    <row r="22" spans="1:29" s="100" customFormat="1" ht="21" customHeight="1">
      <c r="A22" s="116"/>
      <c r="B22" s="114" t="s">
        <v>199</v>
      </c>
      <c r="C22" s="431"/>
      <c r="D22" s="118">
        <f t="shared" si="0"/>
        <v>2650</v>
      </c>
      <c r="E22" s="112">
        <v>1251</v>
      </c>
      <c r="F22" s="112">
        <v>1399</v>
      </c>
      <c r="G22" s="115">
        <v>1206</v>
      </c>
      <c r="H22" s="124"/>
      <c r="I22" s="427"/>
      <c r="J22" s="422" t="s">
        <v>198</v>
      </c>
      <c r="K22" s="113"/>
      <c r="L22" s="112">
        <f t="shared" si="1"/>
        <v>3655</v>
      </c>
      <c r="M22" s="112">
        <v>1774</v>
      </c>
      <c r="N22" s="112">
        <v>1881</v>
      </c>
      <c r="O22" s="111">
        <v>1653</v>
      </c>
      <c r="AC22" s="94"/>
    </row>
    <row r="23" spans="1:29" s="100" customFormat="1" ht="21" customHeight="1">
      <c r="A23" s="116"/>
      <c r="B23" s="114" t="s">
        <v>197</v>
      </c>
      <c r="C23" s="431"/>
      <c r="D23" s="118">
        <f t="shared" si="0"/>
        <v>2482</v>
      </c>
      <c r="E23" s="112">
        <v>1247</v>
      </c>
      <c r="F23" s="112">
        <v>1235</v>
      </c>
      <c r="G23" s="115">
        <v>1043</v>
      </c>
      <c r="H23" s="124"/>
      <c r="I23" s="427"/>
      <c r="J23" s="422" t="s">
        <v>196</v>
      </c>
      <c r="K23" s="113"/>
      <c r="L23" s="112">
        <f t="shared" si="1"/>
        <v>1045</v>
      </c>
      <c r="M23" s="112">
        <v>592</v>
      </c>
      <c r="N23" s="112">
        <v>453</v>
      </c>
      <c r="O23" s="111">
        <v>652</v>
      </c>
      <c r="AC23" s="94"/>
    </row>
    <row r="24" spans="1:29" s="100" customFormat="1" ht="21" customHeight="1">
      <c r="A24" s="116"/>
      <c r="B24" s="114" t="s">
        <v>195</v>
      </c>
      <c r="C24" s="431"/>
      <c r="D24" s="118">
        <f t="shared" si="0"/>
        <v>2163</v>
      </c>
      <c r="E24" s="112">
        <v>1067</v>
      </c>
      <c r="F24" s="112">
        <v>1096</v>
      </c>
      <c r="G24" s="115">
        <v>870</v>
      </c>
      <c r="H24" s="124"/>
      <c r="I24" s="427"/>
      <c r="J24" s="422" t="s">
        <v>194</v>
      </c>
      <c r="K24" s="113"/>
      <c r="L24" s="112">
        <f t="shared" si="1"/>
        <v>1200</v>
      </c>
      <c r="M24" s="112">
        <v>580</v>
      </c>
      <c r="N24" s="112">
        <v>620</v>
      </c>
      <c r="O24" s="111">
        <v>481</v>
      </c>
      <c r="AC24" s="94"/>
    </row>
    <row r="25" spans="1:29" s="100" customFormat="1" ht="21" customHeight="1">
      <c r="A25" s="116"/>
      <c r="B25" s="114" t="s">
        <v>193</v>
      </c>
      <c r="C25" s="431"/>
      <c r="D25" s="118">
        <f t="shared" si="0"/>
        <v>851</v>
      </c>
      <c r="E25" s="112">
        <v>402</v>
      </c>
      <c r="F25" s="112">
        <v>449</v>
      </c>
      <c r="G25" s="115">
        <v>452</v>
      </c>
      <c r="H25" s="124"/>
      <c r="I25" s="427"/>
      <c r="J25" s="422" t="s">
        <v>192</v>
      </c>
      <c r="K25" s="113"/>
      <c r="L25" s="112">
        <f t="shared" si="1"/>
        <v>715</v>
      </c>
      <c r="M25" s="112">
        <v>354</v>
      </c>
      <c r="N25" s="112">
        <v>361</v>
      </c>
      <c r="O25" s="111">
        <v>351</v>
      </c>
      <c r="AC25" s="94"/>
    </row>
    <row r="26" spans="1:29" s="100" customFormat="1" ht="21" customHeight="1">
      <c r="A26" s="116"/>
      <c r="B26" s="114" t="s">
        <v>191</v>
      </c>
      <c r="C26" s="431"/>
      <c r="D26" s="118">
        <f t="shared" si="0"/>
        <v>3244</v>
      </c>
      <c r="E26" s="112">
        <v>1539</v>
      </c>
      <c r="F26" s="112">
        <v>1705</v>
      </c>
      <c r="G26" s="115">
        <v>1600</v>
      </c>
      <c r="H26" s="124"/>
      <c r="I26" s="427"/>
      <c r="J26" s="422" t="s">
        <v>190</v>
      </c>
      <c r="K26" s="113"/>
      <c r="L26" s="112">
        <f t="shared" si="1"/>
        <v>1455</v>
      </c>
      <c r="M26" s="112">
        <v>718</v>
      </c>
      <c r="N26" s="112">
        <v>737</v>
      </c>
      <c r="O26" s="111">
        <v>708</v>
      </c>
      <c r="AC26" s="94"/>
    </row>
    <row r="27" spans="1:29" s="100" customFormat="1" ht="21" customHeight="1">
      <c r="A27" s="116"/>
      <c r="B27" s="114" t="s">
        <v>189</v>
      </c>
      <c r="C27" s="431"/>
      <c r="D27" s="118">
        <f t="shared" si="0"/>
        <v>3000</v>
      </c>
      <c r="E27" s="112">
        <v>1434</v>
      </c>
      <c r="F27" s="112">
        <v>1566</v>
      </c>
      <c r="G27" s="115">
        <v>1496</v>
      </c>
      <c r="H27" s="124"/>
      <c r="I27" s="427"/>
      <c r="J27" s="422" t="s">
        <v>188</v>
      </c>
      <c r="K27" s="113"/>
      <c r="L27" s="112">
        <f t="shared" si="1"/>
        <v>1302</v>
      </c>
      <c r="M27" s="112">
        <v>652</v>
      </c>
      <c r="N27" s="112">
        <v>650</v>
      </c>
      <c r="O27" s="111">
        <v>615</v>
      </c>
      <c r="AC27" s="94"/>
    </row>
    <row r="28" spans="1:29" s="100" customFormat="1" ht="21" customHeight="1">
      <c r="A28" s="116"/>
      <c r="B28" s="114" t="s">
        <v>187</v>
      </c>
      <c r="C28" s="431"/>
      <c r="D28" s="118">
        <f t="shared" si="0"/>
        <v>1828</v>
      </c>
      <c r="E28" s="112">
        <v>878</v>
      </c>
      <c r="F28" s="112">
        <v>950</v>
      </c>
      <c r="G28" s="115">
        <v>863</v>
      </c>
      <c r="H28" s="124"/>
      <c r="I28" s="427"/>
      <c r="J28" s="422" t="s">
        <v>186</v>
      </c>
      <c r="K28" s="113"/>
      <c r="L28" s="112">
        <f t="shared" si="1"/>
        <v>1478</v>
      </c>
      <c r="M28" s="112">
        <v>724</v>
      </c>
      <c r="N28" s="112">
        <v>754</v>
      </c>
      <c r="O28" s="111">
        <v>698</v>
      </c>
      <c r="AC28" s="94"/>
    </row>
    <row r="29" spans="1:29" s="100" customFormat="1" ht="21" customHeight="1">
      <c r="A29" s="116"/>
      <c r="B29" s="114" t="s">
        <v>185</v>
      </c>
      <c r="C29" s="431"/>
      <c r="D29" s="118">
        <f t="shared" si="0"/>
        <v>798</v>
      </c>
      <c r="E29" s="112">
        <v>423</v>
      </c>
      <c r="F29" s="112">
        <v>375</v>
      </c>
      <c r="G29" s="115">
        <v>435</v>
      </c>
      <c r="H29" s="124"/>
      <c r="I29" s="427"/>
      <c r="J29" s="422" t="s">
        <v>184</v>
      </c>
      <c r="K29" s="113"/>
      <c r="L29" s="112">
        <f t="shared" si="1"/>
        <v>1900</v>
      </c>
      <c r="M29" s="112">
        <v>1018</v>
      </c>
      <c r="N29" s="112">
        <v>882</v>
      </c>
      <c r="O29" s="111">
        <v>980</v>
      </c>
      <c r="AC29" s="94"/>
    </row>
    <row r="30" spans="1:29" s="100" customFormat="1" ht="21" customHeight="1">
      <c r="A30" s="116"/>
      <c r="B30" s="114" t="s">
        <v>183</v>
      </c>
      <c r="C30" s="431"/>
      <c r="D30" s="118">
        <f t="shared" si="0"/>
        <v>1820</v>
      </c>
      <c r="E30" s="112">
        <v>746</v>
      </c>
      <c r="F30" s="112">
        <v>1074</v>
      </c>
      <c r="G30" s="115">
        <v>1016</v>
      </c>
      <c r="H30" s="124"/>
      <c r="I30" s="427"/>
      <c r="J30" s="422" t="s">
        <v>182</v>
      </c>
      <c r="K30" s="113"/>
      <c r="L30" s="112">
        <f t="shared" si="1"/>
        <v>1524</v>
      </c>
      <c r="M30" s="112">
        <v>762</v>
      </c>
      <c r="N30" s="112">
        <v>762</v>
      </c>
      <c r="O30" s="111">
        <v>596</v>
      </c>
      <c r="AC30" s="94"/>
    </row>
    <row r="31" spans="1:29" s="100" customFormat="1" ht="21" customHeight="1">
      <c r="A31" s="116"/>
      <c r="B31" s="114" t="s">
        <v>181</v>
      </c>
      <c r="C31" s="431"/>
      <c r="D31" s="118">
        <f t="shared" si="0"/>
        <v>1516</v>
      </c>
      <c r="E31" s="112">
        <v>746</v>
      </c>
      <c r="F31" s="112">
        <v>770</v>
      </c>
      <c r="G31" s="115">
        <v>807</v>
      </c>
      <c r="H31" s="124"/>
      <c r="I31" s="427"/>
      <c r="J31" s="422" t="s">
        <v>180</v>
      </c>
      <c r="K31" s="113"/>
      <c r="L31" s="112">
        <f t="shared" si="1"/>
        <v>3082</v>
      </c>
      <c r="M31" s="112">
        <v>1477</v>
      </c>
      <c r="N31" s="112">
        <v>1605</v>
      </c>
      <c r="O31" s="111">
        <v>1377</v>
      </c>
      <c r="AC31" s="94"/>
    </row>
    <row r="32" spans="1:29" s="100" customFormat="1" ht="21" customHeight="1">
      <c r="A32" s="116"/>
      <c r="B32" s="114" t="s">
        <v>179</v>
      </c>
      <c r="C32" s="431"/>
      <c r="D32" s="118">
        <f t="shared" si="0"/>
        <v>6235</v>
      </c>
      <c r="E32" s="112">
        <v>3089</v>
      </c>
      <c r="F32" s="112">
        <v>3146</v>
      </c>
      <c r="G32" s="115">
        <v>2843</v>
      </c>
      <c r="H32" s="124"/>
      <c r="I32" s="427"/>
      <c r="J32" s="422" t="s">
        <v>178</v>
      </c>
      <c r="K32" s="113"/>
      <c r="L32" s="112">
        <f t="shared" si="1"/>
        <v>3873</v>
      </c>
      <c r="M32" s="112">
        <v>2185</v>
      </c>
      <c r="N32" s="112">
        <v>1688</v>
      </c>
      <c r="O32" s="111">
        <v>2174</v>
      </c>
      <c r="AC32" s="94"/>
    </row>
    <row r="33" spans="1:29" s="100" customFormat="1" ht="21" customHeight="1">
      <c r="A33" s="116"/>
      <c r="B33" s="114" t="s">
        <v>177</v>
      </c>
      <c r="C33" s="431"/>
      <c r="D33" s="118">
        <f t="shared" si="0"/>
        <v>3470</v>
      </c>
      <c r="E33" s="112">
        <v>1651</v>
      </c>
      <c r="F33" s="112">
        <v>1819</v>
      </c>
      <c r="G33" s="115">
        <v>1632</v>
      </c>
      <c r="H33" s="124"/>
      <c r="I33" s="427"/>
      <c r="J33" s="422" t="s">
        <v>176</v>
      </c>
      <c r="K33" s="113"/>
      <c r="L33" s="112">
        <f t="shared" si="1"/>
        <v>1910</v>
      </c>
      <c r="M33" s="112">
        <v>892</v>
      </c>
      <c r="N33" s="112">
        <v>1018</v>
      </c>
      <c r="O33" s="111">
        <v>857</v>
      </c>
      <c r="AC33" s="94"/>
    </row>
    <row r="34" spans="1:29" s="100" customFormat="1" ht="21" customHeight="1">
      <c r="A34" s="116"/>
      <c r="B34" s="114" t="s">
        <v>175</v>
      </c>
      <c r="C34" s="431"/>
      <c r="D34" s="118">
        <f t="shared" si="0"/>
        <v>578</v>
      </c>
      <c r="E34" s="112">
        <v>287</v>
      </c>
      <c r="F34" s="112">
        <v>291</v>
      </c>
      <c r="G34" s="115">
        <v>264</v>
      </c>
      <c r="H34" s="124"/>
      <c r="I34" s="427"/>
      <c r="J34" s="422" t="s">
        <v>174</v>
      </c>
      <c r="K34" s="113"/>
      <c r="L34" s="112">
        <f t="shared" si="1"/>
        <v>2905</v>
      </c>
      <c r="M34" s="112">
        <v>1338</v>
      </c>
      <c r="N34" s="112">
        <v>1567</v>
      </c>
      <c r="O34" s="111">
        <v>1261</v>
      </c>
      <c r="AC34" s="94"/>
    </row>
    <row r="35" spans="1:29" s="100" customFormat="1" ht="21" customHeight="1">
      <c r="A35" s="116"/>
      <c r="B35" s="114" t="s">
        <v>173</v>
      </c>
      <c r="C35" s="431"/>
      <c r="D35" s="118">
        <f t="shared" si="0"/>
        <v>1283</v>
      </c>
      <c r="E35" s="112">
        <v>618</v>
      </c>
      <c r="F35" s="112">
        <v>665</v>
      </c>
      <c r="G35" s="115">
        <v>579</v>
      </c>
      <c r="H35" s="124"/>
      <c r="I35" s="427"/>
      <c r="J35" s="422" t="s">
        <v>172</v>
      </c>
      <c r="K35" s="113"/>
      <c r="L35" s="112">
        <f t="shared" si="1"/>
        <v>3589</v>
      </c>
      <c r="M35" s="112">
        <v>1727</v>
      </c>
      <c r="N35" s="112">
        <v>1862</v>
      </c>
      <c r="O35" s="111">
        <v>1579</v>
      </c>
      <c r="AC35" s="94"/>
    </row>
    <row r="36" spans="1:29" s="100" customFormat="1" ht="21" customHeight="1">
      <c r="A36" s="429"/>
      <c r="B36" s="114" t="s">
        <v>171</v>
      </c>
      <c r="C36" s="431"/>
      <c r="D36" s="112">
        <f t="shared" si="0"/>
        <v>236</v>
      </c>
      <c r="E36" s="112">
        <v>117</v>
      </c>
      <c r="F36" s="112">
        <v>119</v>
      </c>
      <c r="G36" s="115">
        <v>130</v>
      </c>
      <c r="H36" s="124"/>
      <c r="I36" s="427"/>
      <c r="J36" s="422" t="s">
        <v>170</v>
      </c>
      <c r="K36" s="113"/>
      <c r="L36" s="112">
        <f t="shared" si="1"/>
        <v>2701</v>
      </c>
      <c r="M36" s="112">
        <v>1301</v>
      </c>
      <c r="N36" s="112">
        <v>1400</v>
      </c>
      <c r="O36" s="111">
        <v>1239</v>
      </c>
      <c r="AC36" s="94"/>
    </row>
    <row r="37" spans="1:29" s="100" customFormat="1" ht="21" customHeight="1">
      <c r="A37" s="418"/>
      <c r="B37" s="492" t="s">
        <v>169</v>
      </c>
      <c r="C37" s="493"/>
      <c r="D37" s="112">
        <f t="shared" si="0"/>
        <v>4326</v>
      </c>
      <c r="E37" s="494">
        <v>2148</v>
      </c>
      <c r="F37" s="494">
        <v>2178</v>
      </c>
      <c r="G37" s="495">
        <v>1813</v>
      </c>
      <c r="H37" s="428"/>
      <c r="I37" s="449"/>
      <c r="J37" s="491" t="s">
        <v>168</v>
      </c>
      <c r="K37" s="113"/>
      <c r="L37" s="112">
        <f t="shared" si="1"/>
        <v>2141</v>
      </c>
      <c r="M37" s="112">
        <v>1032</v>
      </c>
      <c r="N37" s="112">
        <v>1109</v>
      </c>
      <c r="O37" s="111">
        <v>1182</v>
      </c>
      <c r="AC37" s="94"/>
    </row>
    <row r="38" spans="1:29" s="100" customFormat="1" ht="21" customHeight="1">
      <c r="A38" s="116"/>
      <c r="B38" s="114" t="s">
        <v>167</v>
      </c>
      <c r="C38" s="113"/>
      <c r="D38" s="118">
        <f t="shared" si="0"/>
        <v>4107</v>
      </c>
      <c r="E38" s="112">
        <v>1995</v>
      </c>
      <c r="F38" s="112">
        <v>2112</v>
      </c>
      <c r="G38" s="115">
        <v>1951</v>
      </c>
      <c r="H38" s="124"/>
      <c r="I38" s="427"/>
      <c r="J38" s="422" t="s">
        <v>166</v>
      </c>
      <c r="K38" s="113"/>
      <c r="L38" s="112">
        <f t="shared" si="1"/>
        <v>1993</v>
      </c>
      <c r="M38" s="112">
        <v>921</v>
      </c>
      <c r="N38" s="112">
        <v>1072</v>
      </c>
      <c r="O38" s="111">
        <v>868</v>
      </c>
      <c r="AC38" s="94"/>
    </row>
    <row r="39" spans="1:29" s="100" customFormat="1" ht="21" customHeight="1">
      <c r="A39" s="116"/>
      <c r="B39" s="114" t="s">
        <v>165</v>
      </c>
      <c r="C39" s="113"/>
      <c r="D39" s="118">
        <f t="shared" si="0"/>
        <v>4265</v>
      </c>
      <c r="E39" s="112">
        <v>2033</v>
      </c>
      <c r="F39" s="112">
        <v>2232</v>
      </c>
      <c r="G39" s="115">
        <v>1937</v>
      </c>
      <c r="H39" s="124"/>
      <c r="I39" s="427"/>
      <c r="J39" s="422" t="s">
        <v>164</v>
      </c>
      <c r="K39" s="113"/>
      <c r="L39" s="112">
        <f t="shared" si="1"/>
        <v>3463</v>
      </c>
      <c r="M39" s="112">
        <v>1713</v>
      </c>
      <c r="N39" s="112">
        <v>1750</v>
      </c>
      <c r="O39" s="111">
        <v>1855</v>
      </c>
      <c r="AC39" s="94"/>
    </row>
    <row r="40" spans="1:29" s="100" customFormat="1" ht="21" customHeight="1">
      <c r="A40" s="116"/>
      <c r="B40" s="114" t="s">
        <v>163</v>
      </c>
      <c r="C40" s="113"/>
      <c r="D40" s="118">
        <f t="shared" si="0"/>
        <v>2083</v>
      </c>
      <c r="E40" s="112">
        <v>1028</v>
      </c>
      <c r="F40" s="112">
        <v>1055</v>
      </c>
      <c r="G40" s="115">
        <v>1016</v>
      </c>
      <c r="H40" s="124"/>
      <c r="I40" s="427"/>
      <c r="J40" s="422" t="s">
        <v>162</v>
      </c>
      <c r="K40" s="113"/>
      <c r="L40" s="112">
        <f t="shared" si="1"/>
        <v>3964</v>
      </c>
      <c r="M40" s="112">
        <v>1896</v>
      </c>
      <c r="N40" s="112">
        <v>2068</v>
      </c>
      <c r="O40" s="111">
        <v>1800</v>
      </c>
      <c r="AC40" s="94"/>
    </row>
    <row r="41" spans="1:29" s="100" customFormat="1" ht="21" customHeight="1">
      <c r="A41" s="116"/>
      <c r="B41" s="114" t="s">
        <v>161</v>
      </c>
      <c r="C41" s="113"/>
      <c r="D41" s="118">
        <f t="shared" si="0"/>
        <v>907</v>
      </c>
      <c r="E41" s="112">
        <v>443</v>
      </c>
      <c r="F41" s="112">
        <v>464</v>
      </c>
      <c r="G41" s="115">
        <v>454</v>
      </c>
      <c r="H41" s="124"/>
      <c r="I41" s="427"/>
      <c r="J41" s="422" t="s">
        <v>160</v>
      </c>
      <c r="K41" s="113"/>
      <c r="L41" s="112">
        <f t="shared" si="1"/>
        <v>939</v>
      </c>
      <c r="M41" s="112">
        <v>595</v>
      </c>
      <c r="N41" s="112">
        <v>344</v>
      </c>
      <c r="O41" s="111">
        <v>616</v>
      </c>
      <c r="AC41" s="94"/>
    </row>
    <row r="42" spans="1:29" s="100" customFormat="1" ht="21" customHeight="1" thickBot="1">
      <c r="A42" s="110"/>
      <c r="B42" s="109" t="s">
        <v>159</v>
      </c>
      <c r="C42" s="108"/>
      <c r="D42" s="107">
        <f t="shared" si="0"/>
        <v>541</v>
      </c>
      <c r="E42" s="107">
        <v>303</v>
      </c>
      <c r="F42" s="107">
        <v>238</v>
      </c>
      <c r="G42" s="106">
        <v>346</v>
      </c>
      <c r="H42" s="124"/>
      <c r="I42" s="427"/>
      <c r="J42" s="423"/>
      <c r="K42" s="105"/>
      <c r="L42" s="104"/>
      <c r="M42" s="104"/>
      <c r="N42" s="104"/>
      <c r="O42" s="103"/>
      <c r="AC42" s="94"/>
    </row>
    <row r="43" spans="1:29" ht="11.25" customHeight="1">
      <c r="B43" s="101"/>
      <c r="C43" s="100"/>
      <c r="D43" s="102"/>
      <c r="E43" s="92"/>
      <c r="F43" s="92"/>
      <c r="G43" s="92"/>
      <c r="H43" s="100"/>
      <c r="I43" s="100"/>
      <c r="J43" s="101"/>
      <c r="K43" s="100"/>
      <c r="L43" s="99"/>
      <c r="M43" s="92"/>
      <c r="N43" s="92"/>
      <c r="O43" s="92"/>
    </row>
    <row r="44" spans="1:29">
      <c r="D44" s="98"/>
      <c r="L44" s="98"/>
    </row>
    <row r="46" spans="1:29" ht="8.25" customHeight="1"/>
    <row r="47" spans="1:29">
      <c r="A47" s="97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R47" s="96"/>
      <c r="S47" s="96"/>
      <c r="T47" s="96"/>
      <c r="U47" s="96"/>
      <c r="V47" s="96"/>
      <c r="W47" s="96"/>
      <c r="X47" s="96"/>
      <c r="Y47" s="96"/>
      <c r="Z47" s="96"/>
      <c r="AA47" s="95"/>
    </row>
    <row r="48" spans="1:29">
      <c r="Q48" s="90"/>
      <c r="R48" s="92"/>
      <c r="S48" s="92"/>
      <c r="T48" s="92"/>
      <c r="U48" s="92"/>
      <c r="V48" s="92"/>
      <c r="W48" s="92"/>
      <c r="X48" s="92"/>
      <c r="Y48" s="92"/>
      <c r="Z48" s="92"/>
      <c r="AA48" s="92"/>
      <c r="AC48" s="91"/>
    </row>
    <row r="49" spans="17:29">
      <c r="R49" s="92"/>
      <c r="S49" s="92"/>
      <c r="T49" s="92"/>
      <c r="U49" s="94"/>
      <c r="V49" s="94"/>
      <c r="W49" s="94"/>
      <c r="X49" s="94"/>
      <c r="Y49" s="94"/>
      <c r="Z49" s="94"/>
      <c r="AA49" s="94"/>
    </row>
    <row r="50" spans="17:29">
      <c r="Q50" s="93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1"/>
    </row>
    <row r="51" spans="17:29">
      <c r="Q51" s="93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1"/>
    </row>
    <row r="52" spans="17:29">
      <c r="Q52" s="93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1"/>
    </row>
    <row r="53" spans="17:29">
      <c r="Q53" s="93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1"/>
    </row>
    <row r="54" spans="17:29">
      <c r="Q54" s="93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1"/>
    </row>
    <row r="55" spans="17:29">
      <c r="Q55" s="93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1"/>
    </row>
    <row r="56" spans="17:29">
      <c r="Q56" s="93"/>
      <c r="R56" s="92"/>
      <c r="S56" s="92"/>
      <c r="T56" s="92"/>
      <c r="U56" s="94"/>
      <c r="V56" s="92"/>
      <c r="W56" s="92"/>
      <c r="X56" s="94"/>
      <c r="Y56" s="92"/>
      <c r="Z56" s="92"/>
      <c r="AA56" s="94"/>
      <c r="AB56" s="92"/>
      <c r="AC56" s="91"/>
    </row>
    <row r="57" spans="17:29">
      <c r="Q57" s="93"/>
      <c r="R57" s="92"/>
      <c r="S57" s="92"/>
      <c r="T57" s="92"/>
      <c r="U57" s="94"/>
      <c r="V57" s="92"/>
      <c r="W57" s="92"/>
      <c r="X57" s="94"/>
      <c r="Y57" s="92"/>
      <c r="Z57" s="92"/>
      <c r="AA57" s="94"/>
      <c r="AB57" s="92"/>
      <c r="AC57" s="91"/>
    </row>
    <row r="58" spans="17:29">
      <c r="Q58" s="93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2"/>
      <c r="AC58" s="91"/>
    </row>
    <row r="59" spans="17:29">
      <c r="Q59" s="93"/>
      <c r="R59" s="92"/>
      <c r="S59" s="92"/>
      <c r="T59" s="92"/>
      <c r="U59" s="92"/>
      <c r="V59" s="92"/>
      <c r="W59" s="92"/>
      <c r="X59" s="92"/>
      <c r="Y59" s="92"/>
      <c r="Z59" s="92"/>
      <c r="AA59" s="94"/>
      <c r="AB59" s="92"/>
      <c r="AC59" s="91"/>
    </row>
    <row r="60" spans="17:29">
      <c r="Q60" s="93"/>
      <c r="R60" s="92"/>
      <c r="S60" s="92"/>
      <c r="T60" s="92"/>
      <c r="U60" s="92"/>
      <c r="V60" s="92"/>
      <c r="W60" s="92"/>
      <c r="X60" s="92"/>
      <c r="Y60" s="92"/>
      <c r="Z60" s="92"/>
      <c r="AA60" s="92"/>
      <c r="AB60" s="92"/>
      <c r="AC60" s="91"/>
    </row>
    <row r="61" spans="17:29">
      <c r="Q61" s="93"/>
      <c r="R61" s="92"/>
      <c r="S61" s="92"/>
      <c r="T61" s="92"/>
      <c r="U61" s="92"/>
      <c r="V61" s="92"/>
      <c r="W61" s="92"/>
      <c r="X61" s="92"/>
      <c r="Y61" s="92"/>
      <c r="Z61" s="92"/>
      <c r="AA61" s="92"/>
      <c r="AB61" s="92"/>
      <c r="AC61" s="91"/>
    </row>
    <row r="62" spans="17:29">
      <c r="Q62" s="93"/>
      <c r="R62" s="92"/>
      <c r="S62" s="92"/>
      <c r="T62" s="92"/>
      <c r="U62" s="94"/>
      <c r="V62" s="92"/>
      <c r="W62" s="92"/>
      <c r="X62" s="94"/>
      <c r="Y62" s="92"/>
      <c r="Z62" s="92"/>
      <c r="AA62" s="94"/>
      <c r="AB62" s="92"/>
      <c r="AC62" s="91"/>
    </row>
    <row r="63" spans="17:29">
      <c r="Q63" s="93"/>
      <c r="R63" s="92"/>
      <c r="S63" s="92"/>
      <c r="T63" s="92"/>
      <c r="U63" s="94"/>
      <c r="V63" s="92"/>
      <c r="W63" s="92"/>
      <c r="X63" s="94"/>
      <c r="Y63" s="92"/>
      <c r="Z63" s="92"/>
      <c r="AA63" s="94"/>
      <c r="AB63" s="92"/>
      <c r="AC63" s="91"/>
    </row>
    <row r="64" spans="17:29">
      <c r="Q64" s="93"/>
      <c r="R64" s="92"/>
      <c r="S64" s="92"/>
      <c r="T64" s="92"/>
      <c r="U64" s="94"/>
      <c r="V64" s="92"/>
      <c r="W64" s="92"/>
      <c r="X64" s="94"/>
      <c r="Y64" s="92"/>
      <c r="Z64" s="92"/>
      <c r="AA64" s="94"/>
      <c r="AB64" s="92"/>
      <c r="AC64" s="91"/>
    </row>
    <row r="65" spans="17:29">
      <c r="Q65" s="93"/>
      <c r="R65" s="92"/>
      <c r="S65" s="92"/>
      <c r="T65" s="92"/>
      <c r="U65" s="92"/>
      <c r="V65" s="92"/>
      <c r="W65" s="92"/>
      <c r="X65" s="92"/>
      <c r="Y65" s="92"/>
      <c r="Z65" s="92"/>
      <c r="AA65" s="92"/>
      <c r="AB65" s="92"/>
      <c r="AC65" s="91"/>
    </row>
    <row r="66" spans="17:29">
      <c r="Q66" s="93"/>
      <c r="R66" s="92"/>
      <c r="S66" s="92"/>
      <c r="T66" s="92"/>
      <c r="U66" s="92"/>
      <c r="V66" s="92"/>
      <c r="W66" s="92"/>
      <c r="X66" s="92"/>
      <c r="Y66" s="92"/>
      <c r="Z66" s="92"/>
      <c r="AA66" s="94"/>
      <c r="AB66" s="92"/>
      <c r="AC66" s="91"/>
    </row>
    <row r="67" spans="17:29">
      <c r="Q67" s="93"/>
      <c r="R67" s="92"/>
      <c r="S67" s="92"/>
      <c r="T67" s="92"/>
      <c r="U67" s="94"/>
      <c r="V67" s="92"/>
      <c r="W67" s="92"/>
      <c r="X67" s="94"/>
      <c r="Y67" s="92"/>
      <c r="Z67" s="92"/>
      <c r="AA67" s="94"/>
      <c r="AB67" s="92"/>
      <c r="AC67" s="91"/>
    </row>
    <row r="68" spans="17:29">
      <c r="Q68" s="93"/>
      <c r="R68" s="92"/>
      <c r="S68" s="92"/>
      <c r="T68" s="92"/>
      <c r="U68" s="94"/>
      <c r="V68" s="92"/>
      <c r="W68" s="92"/>
      <c r="X68" s="94"/>
      <c r="Y68" s="92"/>
      <c r="Z68" s="92"/>
      <c r="AA68" s="94"/>
      <c r="AB68" s="92"/>
      <c r="AC68" s="91"/>
    </row>
    <row r="69" spans="17:29">
      <c r="Q69" s="93"/>
      <c r="R69" s="92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91"/>
    </row>
    <row r="70" spans="17:29">
      <c r="Q70" s="93"/>
      <c r="R70" s="92"/>
      <c r="S70" s="92"/>
      <c r="T70" s="92"/>
      <c r="U70" s="92"/>
      <c r="V70" s="92"/>
      <c r="W70" s="92"/>
      <c r="X70" s="92"/>
      <c r="Y70" s="92"/>
      <c r="Z70" s="92"/>
      <c r="AA70" s="92"/>
      <c r="AB70" s="92"/>
      <c r="AC70" s="91"/>
    </row>
    <row r="71" spans="17:29">
      <c r="Q71" s="93"/>
      <c r="R71" s="92"/>
      <c r="S71" s="92"/>
      <c r="T71" s="92"/>
      <c r="U71" s="94"/>
      <c r="V71" s="92"/>
      <c r="W71" s="92"/>
      <c r="X71" s="92"/>
      <c r="Y71" s="92"/>
      <c r="Z71" s="92"/>
      <c r="AA71" s="94"/>
      <c r="AB71" s="92"/>
      <c r="AC71" s="91"/>
    </row>
    <row r="72" spans="17:29">
      <c r="Q72" s="93"/>
      <c r="R72" s="94"/>
      <c r="S72" s="92"/>
      <c r="T72" s="92"/>
      <c r="U72" s="94"/>
      <c r="V72" s="92"/>
      <c r="W72" s="92"/>
      <c r="X72" s="94"/>
      <c r="Y72" s="92"/>
      <c r="Z72" s="92"/>
      <c r="AA72" s="94"/>
      <c r="AB72" s="92"/>
      <c r="AC72" s="91"/>
    </row>
    <row r="73" spans="17:29">
      <c r="Q73" s="93"/>
      <c r="R73" s="92"/>
      <c r="S73" s="92"/>
      <c r="T73" s="92"/>
      <c r="U73" s="94"/>
      <c r="V73" s="92"/>
      <c r="W73" s="92"/>
      <c r="X73" s="94"/>
      <c r="Y73" s="92"/>
      <c r="Z73" s="92"/>
      <c r="AA73" s="94"/>
      <c r="AB73" s="92"/>
      <c r="AC73" s="91"/>
    </row>
    <row r="74" spans="17:29">
      <c r="Q74" s="93"/>
      <c r="R74" s="92"/>
      <c r="S74" s="92"/>
      <c r="T74" s="92"/>
      <c r="U74" s="94"/>
      <c r="V74" s="92"/>
      <c r="W74" s="92"/>
      <c r="X74" s="94"/>
      <c r="Y74" s="92"/>
      <c r="Z74" s="92"/>
      <c r="AA74" s="94"/>
      <c r="AB74" s="92"/>
      <c r="AC74" s="91"/>
    </row>
    <row r="75" spans="17:29">
      <c r="Q75" s="93"/>
      <c r="R75" s="92"/>
      <c r="S75" s="92"/>
      <c r="T75" s="92"/>
      <c r="U75" s="92"/>
      <c r="V75" s="92"/>
      <c r="W75" s="92"/>
      <c r="X75" s="92"/>
      <c r="Y75" s="92"/>
      <c r="Z75" s="92"/>
      <c r="AA75" s="92"/>
      <c r="AB75" s="92"/>
      <c r="AC75" s="91"/>
    </row>
    <row r="76" spans="17:29">
      <c r="Q76" s="93"/>
      <c r="R76" s="92"/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1"/>
    </row>
    <row r="77" spans="17:29">
      <c r="Q77" s="93"/>
      <c r="R77" s="94"/>
      <c r="S77" s="92"/>
      <c r="T77" s="92"/>
      <c r="U77" s="94"/>
      <c r="V77" s="92"/>
      <c r="W77" s="92"/>
      <c r="X77" s="94"/>
      <c r="Y77" s="92"/>
      <c r="Z77" s="92"/>
      <c r="AA77" s="94"/>
      <c r="AB77" s="92"/>
      <c r="AC77" s="91"/>
    </row>
    <row r="78" spans="17:29">
      <c r="Q78" s="93"/>
      <c r="R78" s="92"/>
      <c r="S78" s="92"/>
      <c r="T78" s="92"/>
      <c r="U78" s="94"/>
      <c r="V78" s="92"/>
      <c r="W78" s="92"/>
      <c r="X78" s="94"/>
      <c r="Y78" s="92"/>
      <c r="Z78" s="92"/>
      <c r="AA78" s="94"/>
      <c r="AB78" s="92"/>
      <c r="AC78" s="91"/>
    </row>
    <row r="79" spans="17:29">
      <c r="Q79" s="93"/>
      <c r="R79" s="92"/>
      <c r="S79" s="92"/>
      <c r="T79" s="92"/>
      <c r="U79" s="94"/>
      <c r="V79" s="92"/>
      <c r="W79" s="92"/>
      <c r="X79" s="94"/>
      <c r="Y79" s="92"/>
      <c r="Z79" s="92"/>
      <c r="AA79" s="94"/>
      <c r="AB79" s="92"/>
      <c r="AC79" s="91"/>
    </row>
    <row r="80" spans="17:29">
      <c r="Q80" s="93"/>
      <c r="R80" s="92"/>
      <c r="S80" s="92"/>
      <c r="T80" s="92"/>
      <c r="U80" s="92"/>
      <c r="V80" s="92"/>
      <c r="W80" s="92"/>
      <c r="X80" s="92"/>
      <c r="Y80" s="92"/>
      <c r="Z80" s="92"/>
      <c r="AA80" s="92"/>
      <c r="AB80" s="92"/>
      <c r="AC80" s="91"/>
    </row>
    <row r="81" spans="17:29">
      <c r="Q81" s="93"/>
      <c r="R81" s="92"/>
      <c r="S81" s="92"/>
      <c r="T81" s="92"/>
      <c r="U81" s="92"/>
      <c r="V81" s="92"/>
      <c r="W81" s="92"/>
      <c r="X81" s="92"/>
      <c r="Y81" s="92"/>
      <c r="Z81" s="92"/>
      <c r="AA81" s="92"/>
      <c r="AB81" s="92"/>
      <c r="AC81" s="91"/>
    </row>
    <row r="82" spans="17:29">
      <c r="Q82" s="93"/>
      <c r="R82" s="92"/>
      <c r="S82" s="92"/>
      <c r="T82" s="92"/>
      <c r="U82" s="92"/>
      <c r="V82" s="92"/>
      <c r="W82" s="92"/>
      <c r="X82" s="92"/>
      <c r="Y82" s="92"/>
      <c r="Z82" s="92"/>
      <c r="AA82" s="92"/>
      <c r="AB82" s="92"/>
      <c r="AC82" s="91"/>
    </row>
    <row r="83" spans="17:29">
      <c r="Q83" s="93"/>
      <c r="R83" s="92"/>
      <c r="S83" s="92"/>
      <c r="T83" s="92"/>
      <c r="U83" s="94"/>
      <c r="V83" s="92"/>
      <c r="W83" s="92"/>
      <c r="X83" s="92"/>
      <c r="Y83" s="92"/>
      <c r="Z83" s="92"/>
      <c r="AA83" s="94"/>
      <c r="AB83" s="92"/>
      <c r="AC83" s="91"/>
    </row>
    <row r="84" spans="17:29">
      <c r="Q84" s="93"/>
      <c r="R84" s="94"/>
      <c r="S84" s="92"/>
      <c r="T84" s="92"/>
      <c r="U84" s="94"/>
      <c r="V84" s="92"/>
      <c r="W84" s="92"/>
      <c r="X84" s="94"/>
      <c r="Y84" s="92"/>
      <c r="Z84" s="92"/>
      <c r="AA84" s="94"/>
      <c r="AB84" s="92"/>
      <c r="AC84" s="91"/>
    </row>
    <row r="85" spans="17:29">
      <c r="Q85" s="93"/>
      <c r="R85" s="91"/>
      <c r="S85" s="92"/>
      <c r="T85" s="92"/>
      <c r="U85" s="90"/>
      <c r="V85" s="92"/>
      <c r="W85" s="92"/>
      <c r="X85" s="90"/>
      <c r="Y85" s="92"/>
      <c r="Z85" s="92"/>
      <c r="AA85" s="90"/>
      <c r="AB85" s="92"/>
      <c r="AC85" s="91"/>
    </row>
    <row r="86" spans="17:29">
      <c r="Q86" s="93"/>
      <c r="R86" s="91"/>
      <c r="S86" s="92"/>
      <c r="T86" s="92"/>
      <c r="U86" s="91"/>
      <c r="V86" s="92"/>
      <c r="W86" s="92"/>
      <c r="X86" s="91"/>
      <c r="Y86" s="92"/>
      <c r="Z86" s="92"/>
      <c r="AA86" s="91"/>
      <c r="AB86" s="92"/>
      <c r="AC86" s="91"/>
    </row>
    <row r="87" spans="17:29">
      <c r="Q87" s="93"/>
      <c r="R87" s="91"/>
      <c r="S87" s="92"/>
      <c r="T87" s="92"/>
      <c r="U87" s="91"/>
      <c r="V87" s="92"/>
      <c r="W87" s="92"/>
      <c r="X87" s="91"/>
      <c r="Y87" s="92"/>
      <c r="Z87" s="92"/>
      <c r="AA87" s="91"/>
      <c r="AB87" s="92"/>
      <c r="AC87" s="91"/>
    </row>
    <row r="88" spans="17:29">
      <c r="Q88" s="93"/>
      <c r="R88" s="91"/>
      <c r="S88" s="92"/>
      <c r="T88" s="92"/>
      <c r="U88" s="91"/>
      <c r="V88" s="92"/>
      <c r="W88" s="92"/>
      <c r="X88" s="91"/>
      <c r="Y88" s="92"/>
      <c r="Z88" s="92"/>
      <c r="AA88" s="91"/>
      <c r="AB88" s="92"/>
      <c r="AC88" s="91"/>
    </row>
    <row r="89" spans="17:29">
      <c r="Q89" s="93"/>
      <c r="R89" s="91"/>
      <c r="S89" s="92"/>
      <c r="T89" s="92"/>
      <c r="U89" s="91"/>
      <c r="V89" s="92"/>
      <c r="W89" s="92"/>
      <c r="X89" s="91"/>
      <c r="Y89" s="92"/>
      <c r="Z89" s="92"/>
      <c r="AA89" s="91"/>
      <c r="AB89" s="92"/>
      <c r="AC89" s="91"/>
    </row>
    <row r="90" spans="17:29">
      <c r="Q90" s="93"/>
      <c r="R90" s="91"/>
      <c r="S90" s="92"/>
      <c r="T90" s="92"/>
      <c r="U90" s="91"/>
      <c r="V90" s="92"/>
      <c r="W90" s="92"/>
      <c r="X90" s="91"/>
      <c r="Y90" s="92"/>
      <c r="Z90" s="92"/>
      <c r="AA90" s="91"/>
      <c r="AB90" s="92"/>
      <c r="AC90" s="91"/>
    </row>
    <row r="91" spans="17:29">
      <c r="Q91" s="93"/>
      <c r="R91" s="91"/>
      <c r="S91" s="92"/>
      <c r="T91" s="92"/>
      <c r="U91" s="91"/>
      <c r="V91" s="92"/>
      <c r="W91" s="92"/>
      <c r="X91" s="91"/>
      <c r="Y91" s="92"/>
      <c r="Z91" s="92"/>
      <c r="AA91" s="91"/>
      <c r="AB91" s="92"/>
      <c r="AC91" s="91"/>
    </row>
    <row r="92" spans="17:29">
      <c r="Q92" s="93"/>
      <c r="R92" s="91"/>
      <c r="S92" s="92"/>
      <c r="T92" s="92"/>
      <c r="U92" s="91"/>
      <c r="V92" s="92"/>
      <c r="W92" s="92"/>
      <c r="X92" s="91"/>
      <c r="Y92" s="92"/>
      <c r="Z92" s="92"/>
      <c r="AA92" s="91"/>
      <c r="AB92" s="92"/>
      <c r="AC92" s="91"/>
    </row>
    <row r="93" spans="17:29">
      <c r="Q93" s="93"/>
      <c r="R93" s="91"/>
      <c r="S93" s="92"/>
      <c r="T93" s="92"/>
      <c r="U93" s="91"/>
      <c r="V93" s="92"/>
      <c r="W93" s="92"/>
      <c r="X93" s="91"/>
      <c r="Y93" s="92"/>
      <c r="Z93" s="92"/>
      <c r="AA93" s="91"/>
      <c r="AB93" s="92"/>
      <c r="AC93" s="91"/>
    </row>
    <row r="94" spans="17:29">
      <c r="Q94" s="93"/>
      <c r="R94" s="91"/>
      <c r="S94" s="92"/>
      <c r="T94" s="92"/>
      <c r="U94" s="91"/>
      <c r="V94" s="92"/>
      <c r="W94" s="92"/>
      <c r="X94" s="91"/>
      <c r="Y94" s="92"/>
      <c r="Z94" s="92"/>
      <c r="AA94" s="91"/>
      <c r="AB94" s="92"/>
      <c r="AC94" s="91"/>
    </row>
    <row r="95" spans="17:29">
      <c r="Q95" s="93"/>
      <c r="R95" s="91"/>
      <c r="S95" s="92"/>
      <c r="T95" s="92"/>
      <c r="U95" s="91"/>
      <c r="V95" s="92"/>
      <c r="W95" s="92"/>
      <c r="X95" s="91"/>
      <c r="Y95" s="92"/>
      <c r="Z95" s="92"/>
      <c r="AA95" s="91"/>
      <c r="AB95" s="92"/>
      <c r="AC95" s="91"/>
    </row>
    <row r="96" spans="17:29">
      <c r="Q96" s="93"/>
      <c r="R96" s="91"/>
      <c r="S96" s="92"/>
      <c r="T96" s="92"/>
      <c r="U96" s="91"/>
      <c r="V96" s="92"/>
      <c r="W96" s="92"/>
      <c r="X96" s="91"/>
      <c r="Y96" s="92"/>
      <c r="Z96" s="92"/>
      <c r="AA96" s="91"/>
      <c r="AB96" s="92"/>
      <c r="AC96" s="91"/>
    </row>
    <row r="97" spans="17:29">
      <c r="Q97" s="93"/>
      <c r="R97" s="91"/>
      <c r="S97" s="92"/>
      <c r="T97" s="92"/>
      <c r="U97" s="91"/>
      <c r="V97" s="92"/>
      <c r="W97" s="92"/>
      <c r="X97" s="91"/>
      <c r="Y97" s="92"/>
      <c r="Z97" s="92"/>
      <c r="AA97" s="91"/>
      <c r="AB97" s="92"/>
      <c r="AC97" s="91"/>
    </row>
    <row r="98" spans="17:29">
      <c r="Q98" s="93"/>
      <c r="R98" s="91"/>
      <c r="S98" s="92"/>
      <c r="T98" s="92"/>
      <c r="U98" s="91"/>
      <c r="V98" s="92"/>
      <c r="W98" s="92"/>
      <c r="X98" s="91"/>
      <c r="Y98" s="92"/>
      <c r="Z98" s="92"/>
      <c r="AA98" s="91"/>
      <c r="AB98" s="92"/>
      <c r="AC98" s="91"/>
    </row>
    <row r="99" spans="17:29">
      <c r="Q99" s="93"/>
      <c r="R99" s="91"/>
      <c r="S99" s="92"/>
      <c r="T99" s="92"/>
      <c r="U99" s="91"/>
      <c r="V99" s="92"/>
      <c r="W99" s="92"/>
      <c r="X99" s="91"/>
      <c r="Y99" s="92"/>
      <c r="Z99" s="92"/>
      <c r="AA99" s="91"/>
      <c r="AB99" s="92"/>
      <c r="AC99" s="91"/>
    </row>
    <row r="100" spans="17:29">
      <c r="Q100" s="93"/>
      <c r="R100" s="91"/>
      <c r="S100" s="92"/>
      <c r="T100" s="92"/>
      <c r="U100" s="91"/>
      <c r="V100" s="92"/>
      <c r="W100" s="92"/>
      <c r="X100" s="91"/>
      <c r="Y100" s="92"/>
      <c r="Z100" s="92"/>
      <c r="AA100" s="91"/>
      <c r="AB100" s="92"/>
      <c r="AC100" s="91"/>
    </row>
    <row r="101" spans="17:29">
      <c r="Q101" s="93"/>
      <c r="R101" s="91"/>
      <c r="S101" s="92"/>
      <c r="T101" s="92"/>
      <c r="U101" s="91"/>
      <c r="V101" s="92"/>
      <c r="W101" s="92"/>
      <c r="X101" s="91"/>
      <c r="Y101" s="92"/>
      <c r="Z101" s="92"/>
      <c r="AA101" s="91"/>
      <c r="AB101" s="92"/>
      <c r="AC101" s="91"/>
    </row>
    <row r="102" spans="17:29">
      <c r="Q102" s="93"/>
      <c r="R102" s="91"/>
      <c r="S102" s="92"/>
      <c r="T102" s="92"/>
      <c r="U102" s="91"/>
      <c r="V102" s="92"/>
      <c r="W102" s="92"/>
      <c r="X102" s="91"/>
      <c r="Y102" s="92"/>
      <c r="Z102" s="92"/>
      <c r="AA102" s="91"/>
      <c r="AB102" s="92"/>
      <c r="AC102" s="91"/>
    </row>
    <row r="103" spans="17:29">
      <c r="Q103" s="93"/>
      <c r="R103" s="91"/>
      <c r="S103" s="92"/>
      <c r="T103" s="92"/>
      <c r="U103" s="91"/>
      <c r="V103" s="92"/>
      <c r="W103" s="92"/>
      <c r="X103" s="91"/>
      <c r="Y103" s="92"/>
      <c r="Z103" s="92"/>
      <c r="AA103" s="91"/>
      <c r="AB103" s="92"/>
      <c r="AC103" s="91"/>
    </row>
    <row r="104" spans="17:29">
      <c r="Q104" s="93"/>
      <c r="R104" s="91"/>
      <c r="S104" s="92"/>
      <c r="T104" s="92"/>
      <c r="U104" s="91"/>
      <c r="V104" s="92"/>
      <c r="W104" s="92"/>
      <c r="X104" s="91"/>
      <c r="Y104" s="92"/>
      <c r="Z104" s="92"/>
      <c r="AA104" s="91"/>
      <c r="AB104" s="92"/>
      <c r="AC104" s="91"/>
    </row>
    <row r="105" spans="17:29">
      <c r="Q105" s="93"/>
      <c r="R105" s="91"/>
      <c r="S105" s="92"/>
      <c r="T105" s="92"/>
      <c r="U105" s="91"/>
      <c r="V105" s="92"/>
      <c r="W105" s="92"/>
      <c r="X105" s="91"/>
      <c r="Y105" s="92"/>
      <c r="Z105" s="92"/>
      <c r="AA105" s="91"/>
      <c r="AB105" s="92"/>
      <c r="AC105" s="91"/>
    </row>
    <row r="106" spans="17:29">
      <c r="Q106" s="93"/>
      <c r="R106" s="91"/>
      <c r="S106" s="92"/>
      <c r="T106" s="92"/>
      <c r="U106" s="91"/>
      <c r="V106" s="92"/>
      <c r="W106" s="92"/>
      <c r="X106" s="91"/>
      <c r="Y106" s="92"/>
      <c r="Z106" s="92"/>
      <c r="AA106" s="91"/>
      <c r="AB106" s="92"/>
      <c r="AC106" s="91"/>
    </row>
    <row r="107" spans="17:29">
      <c r="Q107" s="93"/>
      <c r="R107" s="91"/>
      <c r="S107" s="92"/>
      <c r="T107" s="92"/>
      <c r="U107" s="91"/>
      <c r="V107" s="92"/>
      <c r="W107" s="92"/>
      <c r="X107" s="91"/>
      <c r="Y107" s="92"/>
      <c r="Z107" s="92"/>
      <c r="AA107" s="91"/>
      <c r="AB107" s="92"/>
      <c r="AC107" s="91"/>
    </row>
    <row r="108" spans="17:29">
      <c r="Q108" s="93"/>
      <c r="R108" s="91"/>
      <c r="S108" s="92"/>
      <c r="T108" s="92"/>
      <c r="U108" s="91"/>
      <c r="V108" s="92"/>
      <c r="W108" s="92"/>
      <c r="X108" s="91"/>
      <c r="Y108" s="92"/>
      <c r="Z108" s="92"/>
      <c r="AA108" s="91"/>
      <c r="AB108" s="92"/>
      <c r="AC108" s="91"/>
    </row>
    <row r="109" spans="17:29">
      <c r="Q109" s="93"/>
      <c r="R109" s="91"/>
      <c r="S109" s="92"/>
      <c r="T109" s="92"/>
      <c r="U109" s="91"/>
      <c r="V109" s="92"/>
      <c r="W109" s="92"/>
      <c r="X109" s="91"/>
      <c r="Y109" s="92"/>
      <c r="Z109" s="92"/>
      <c r="AA109" s="91"/>
      <c r="AB109" s="92"/>
      <c r="AC109" s="91"/>
    </row>
    <row r="110" spans="17:29">
      <c r="Q110" s="93"/>
      <c r="R110" s="91"/>
      <c r="S110" s="92"/>
      <c r="T110" s="92"/>
      <c r="U110" s="91"/>
      <c r="V110" s="92"/>
      <c r="W110" s="92"/>
      <c r="X110" s="91"/>
      <c r="Y110" s="92"/>
      <c r="Z110" s="92"/>
      <c r="AA110" s="91"/>
      <c r="AB110" s="92"/>
      <c r="AC110" s="91"/>
    </row>
    <row r="111" spans="17:29">
      <c r="Q111" s="93"/>
      <c r="R111" s="91"/>
      <c r="S111" s="92"/>
      <c r="T111" s="92"/>
      <c r="U111" s="91"/>
      <c r="V111" s="92"/>
      <c r="W111" s="92"/>
      <c r="X111" s="91"/>
      <c r="Y111" s="92"/>
      <c r="Z111" s="92"/>
      <c r="AA111" s="91"/>
      <c r="AB111" s="92"/>
      <c r="AC111" s="91"/>
    </row>
    <row r="112" spans="17:29">
      <c r="Q112" s="93"/>
      <c r="R112" s="91"/>
      <c r="S112" s="92"/>
      <c r="T112" s="92"/>
      <c r="U112" s="91"/>
      <c r="V112" s="92"/>
      <c r="W112" s="92"/>
      <c r="X112" s="91"/>
      <c r="Y112" s="92"/>
      <c r="Z112" s="92"/>
      <c r="AA112" s="91"/>
      <c r="AB112" s="92"/>
      <c r="AC112" s="91"/>
    </row>
    <row r="113" spans="17:29">
      <c r="Q113" s="93"/>
      <c r="R113" s="91"/>
      <c r="S113" s="92"/>
      <c r="T113" s="92"/>
      <c r="U113" s="91"/>
      <c r="V113" s="92"/>
      <c r="W113" s="92"/>
      <c r="X113" s="91"/>
      <c r="Y113" s="92"/>
      <c r="Z113" s="92"/>
      <c r="AA113" s="91"/>
      <c r="AB113" s="92"/>
      <c r="AC113" s="91"/>
    </row>
    <row r="114" spans="17:29">
      <c r="Q114" s="93"/>
      <c r="R114" s="91"/>
      <c r="S114" s="92"/>
      <c r="T114" s="92"/>
      <c r="U114" s="91"/>
      <c r="V114" s="92"/>
      <c r="W114" s="92"/>
      <c r="X114" s="91"/>
      <c r="Y114" s="92"/>
      <c r="Z114" s="92"/>
      <c r="AA114" s="91"/>
      <c r="AB114" s="92"/>
      <c r="AC114" s="91"/>
    </row>
    <row r="115" spans="17:29">
      <c r="Q115" s="93"/>
      <c r="R115" s="91"/>
      <c r="S115" s="92"/>
      <c r="T115" s="92"/>
      <c r="U115" s="91"/>
      <c r="V115" s="92"/>
      <c r="W115" s="92"/>
      <c r="X115" s="91"/>
      <c r="Y115" s="92"/>
      <c r="Z115" s="92"/>
      <c r="AA115" s="91"/>
      <c r="AB115" s="92"/>
      <c r="AC115" s="91"/>
    </row>
    <row r="116" spans="17:29">
      <c r="Q116" s="93"/>
      <c r="R116" s="91"/>
      <c r="S116" s="92"/>
      <c r="T116" s="92"/>
      <c r="U116" s="91"/>
      <c r="V116" s="92"/>
      <c r="W116" s="92"/>
      <c r="X116" s="91"/>
      <c r="Y116" s="92"/>
      <c r="Z116" s="92"/>
      <c r="AA116" s="91"/>
      <c r="AB116" s="92"/>
      <c r="AC116" s="91"/>
    </row>
    <row r="117" spans="17:29">
      <c r="Q117" s="93"/>
      <c r="R117" s="91"/>
      <c r="S117" s="92"/>
      <c r="T117" s="92"/>
      <c r="U117" s="91"/>
      <c r="V117" s="92"/>
      <c r="W117" s="92"/>
      <c r="X117" s="91"/>
      <c r="Y117" s="92"/>
      <c r="Z117" s="92"/>
      <c r="AA117" s="91"/>
      <c r="AB117" s="92"/>
      <c r="AC117" s="91"/>
    </row>
    <row r="118" spans="17:29">
      <c r="Q118" s="93"/>
      <c r="R118" s="91"/>
      <c r="S118" s="92"/>
      <c r="T118" s="92"/>
      <c r="U118" s="91"/>
      <c r="V118" s="92"/>
      <c r="W118" s="92"/>
      <c r="X118" s="91"/>
      <c r="Y118" s="92"/>
      <c r="Z118" s="92"/>
      <c r="AA118" s="91"/>
      <c r="AB118" s="92"/>
      <c r="AC118" s="91"/>
    </row>
    <row r="119" spans="17:29">
      <c r="Q119" s="93"/>
      <c r="R119" s="91"/>
      <c r="S119" s="92"/>
      <c r="T119" s="92"/>
      <c r="U119" s="91"/>
      <c r="V119" s="92"/>
      <c r="W119" s="92"/>
      <c r="X119" s="91"/>
      <c r="Y119" s="92"/>
      <c r="Z119" s="92"/>
      <c r="AA119" s="91"/>
      <c r="AB119" s="92"/>
      <c r="AC119" s="91"/>
    </row>
    <row r="120" spans="17:29">
      <c r="Q120" s="93"/>
      <c r="R120" s="91"/>
      <c r="S120" s="92"/>
      <c r="T120" s="92"/>
      <c r="U120" s="91"/>
      <c r="V120" s="92"/>
      <c r="W120" s="92"/>
      <c r="X120" s="91"/>
      <c r="Y120" s="92"/>
      <c r="Z120" s="92"/>
      <c r="AA120" s="91"/>
      <c r="AB120" s="92"/>
      <c r="AC120" s="91"/>
    </row>
    <row r="122" spans="17:29" s="90" customFormat="1" ht="12">
      <c r="S122" s="91"/>
      <c r="T122" s="91"/>
      <c r="U122" s="91"/>
      <c r="V122" s="91"/>
      <c r="W122" s="91"/>
      <c r="X122" s="91"/>
      <c r="Y122" s="91"/>
      <c r="Z122" s="91"/>
      <c r="AA122" s="91"/>
      <c r="AB122" s="91"/>
    </row>
  </sheetData>
  <mergeCells count="3">
    <mergeCell ref="A1:O1"/>
    <mergeCell ref="D3:F3"/>
    <mergeCell ref="L3:N3"/>
  </mergeCells>
  <phoneticPr fontId="3"/>
  <printOptions horizontalCentered="1"/>
  <pageMargins left="0.78740157480314965" right="0.78740157480314965" top="0.59055118110236227" bottom="0.59055118110236227" header="0.19685039370078741" footer="0.39370078740157483"/>
  <pageSetup paperSize="9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2"/>
  <sheetViews>
    <sheetView view="pageBreakPreview" topLeftCell="A4" zoomScale="110" zoomScaleNormal="130" zoomScaleSheetLayoutView="110" workbookViewId="0">
      <selection activeCell="A38" sqref="A38:J38"/>
    </sheetView>
  </sheetViews>
  <sheetFormatPr defaultColWidth="7.125" defaultRowHeight="14.25"/>
  <cols>
    <col min="1" max="1" width="11.5" style="145" customWidth="1"/>
    <col min="2" max="2" width="8.125" style="145" customWidth="1"/>
    <col min="3" max="3" width="1.25" style="145" customWidth="1"/>
    <col min="4" max="4" width="8.125" style="145" customWidth="1"/>
    <col min="5" max="5" width="1.25" style="145" customWidth="1"/>
    <col min="6" max="6" width="8.125" style="145" customWidth="1"/>
    <col min="7" max="7" width="1.25" style="145" customWidth="1"/>
    <col min="8" max="8" width="0.625" style="145" customWidth="1"/>
    <col min="9" max="9" width="11.5" style="145" customWidth="1"/>
    <col min="10" max="10" width="8.125" style="145" customWidth="1"/>
    <col min="11" max="11" width="1.25" style="145" customWidth="1"/>
    <col min="12" max="12" width="8.125" style="145" customWidth="1"/>
    <col min="13" max="13" width="1.25" style="145" customWidth="1"/>
    <col min="14" max="14" width="8.125" style="145" customWidth="1"/>
    <col min="15" max="15" width="1.25" style="145" customWidth="1"/>
    <col min="16" max="16384" width="7.125" style="145"/>
  </cols>
  <sheetData>
    <row r="1" spans="1:20" ht="22.5" customHeight="1">
      <c r="A1" s="547" t="s">
        <v>553</v>
      </c>
      <c r="B1" s="547"/>
      <c r="C1" s="547"/>
      <c r="D1" s="547"/>
      <c r="E1" s="547"/>
      <c r="F1" s="547"/>
      <c r="G1" s="547"/>
      <c r="H1" s="547"/>
      <c r="I1" s="547"/>
      <c r="J1" s="547"/>
      <c r="K1" s="547"/>
      <c r="L1" s="547"/>
      <c r="M1" s="547"/>
      <c r="N1" s="547"/>
      <c r="O1" s="547"/>
    </row>
    <row r="2" spans="1:20" ht="11.25" customHeight="1">
      <c r="A2" s="190"/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0"/>
      <c r="O2" s="190"/>
    </row>
    <row r="3" spans="1:20" ht="15" customHeight="1" thickBot="1">
      <c r="A3" s="468"/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548" t="s">
        <v>368</v>
      </c>
      <c r="M3" s="548"/>
      <c r="N3" s="548"/>
      <c r="O3" s="548"/>
    </row>
    <row r="4" spans="1:20" ht="3" customHeight="1">
      <c r="A4" s="549" t="s">
        <v>367</v>
      </c>
      <c r="B4" s="552" t="s">
        <v>366</v>
      </c>
      <c r="C4" s="553"/>
      <c r="D4" s="558" t="s">
        <v>91</v>
      </c>
      <c r="E4" s="553"/>
      <c r="F4" s="558" t="s">
        <v>232</v>
      </c>
      <c r="G4" s="561"/>
      <c r="H4" s="146"/>
      <c r="I4" s="549" t="s">
        <v>367</v>
      </c>
      <c r="J4" s="558" t="s">
        <v>366</v>
      </c>
      <c r="K4" s="553"/>
      <c r="L4" s="558" t="s">
        <v>91</v>
      </c>
      <c r="M4" s="553"/>
      <c r="N4" s="558" t="s">
        <v>232</v>
      </c>
      <c r="O4" s="561"/>
    </row>
    <row r="5" spans="1:20" ht="14.25" customHeight="1">
      <c r="A5" s="550"/>
      <c r="B5" s="554"/>
      <c r="C5" s="555"/>
      <c r="D5" s="559"/>
      <c r="E5" s="555"/>
      <c r="F5" s="559"/>
      <c r="G5" s="562"/>
      <c r="H5" s="334"/>
      <c r="I5" s="550"/>
      <c r="J5" s="564"/>
      <c r="K5" s="555"/>
      <c r="L5" s="559"/>
      <c r="M5" s="555"/>
      <c r="N5" s="559"/>
      <c r="O5" s="562"/>
    </row>
    <row r="6" spans="1:20" s="189" customFormat="1" ht="3" customHeight="1">
      <c r="A6" s="551"/>
      <c r="B6" s="556"/>
      <c r="C6" s="557"/>
      <c r="D6" s="560"/>
      <c r="E6" s="557"/>
      <c r="F6" s="560"/>
      <c r="G6" s="563"/>
      <c r="H6" s="335"/>
      <c r="I6" s="551"/>
      <c r="J6" s="559"/>
      <c r="K6" s="557"/>
      <c r="L6" s="560"/>
      <c r="M6" s="557"/>
      <c r="N6" s="560"/>
      <c r="O6" s="563"/>
    </row>
    <row r="7" spans="1:20" s="149" customFormat="1" ht="3.75" customHeight="1">
      <c r="A7" s="188"/>
      <c r="B7" s="303"/>
      <c r="C7" s="183"/>
      <c r="D7" s="184"/>
      <c r="E7" s="183"/>
      <c r="F7" s="184"/>
      <c r="G7" s="187"/>
      <c r="H7" s="336"/>
      <c r="I7" s="185"/>
      <c r="J7" s="184"/>
      <c r="K7" s="183"/>
      <c r="L7" s="184"/>
      <c r="M7" s="183"/>
      <c r="N7" s="182"/>
      <c r="O7" s="181"/>
    </row>
    <row r="8" spans="1:20" s="149" customFormat="1" ht="11.25" customHeight="1">
      <c r="A8" s="180" t="s">
        <v>365</v>
      </c>
      <c r="B8" s="454">
        <v>195005</v>
      </c>
      <c r="C8" s="455"/>
      <c r="D8" s="454">
        <v>93396</v>
      </c>
      <c r="E8" s="455"/>
      <c r="F8" s="454">
        <v>101609</v>
      </c>
      <c r="G8" s="179"/>
      <c r="H8" s="337"/>
      <c r="I8" s="167"/>
      <c r="J8" s="165"/>
      <c r="K8" s="166"/>
      <c r="L8" s="165"/>
      <c r="M8" s="166"/>
      <c r="N8" s="165"/>
      <c r="O8" s="164"/>
    </row>
    <row r="9" spans="1:20" s="149" customFormat="1" ht="3.75" customHeight="1">
      <c r="A9" s="178"/>
      <c r="B9" s="456"/>
      <c r="C9" s="457"/>
      <c r="D9" s="456"/>
      <c r="E9" s="457"/>
      <c r="F9" s="456"/>
      <c r="G9" s="177"/>
      <c r="H9" s="338"/>
      <c r="I9" s="167"/>
      <c r="J9" s="165"/>
      <c r="K9" s="166"/>
      <c r="L9" s="165"/>
      <c r="M9" s="166"/>
      <c r="N9" s="165"/>
      <c r="O9" s="164"/>
    </row>
    <row r="10" spans="1:20" s="149" customFormat="1" ht="11.25" customHeight="1">
      <c r="A10" s="154" t="s">
        <v>364</v>
      </c>
      <c r="B10" s="458">
        <v>1258</v>
      </c>
      <c r="C10" s="459"/>
      <c r="D10" s="458">
        <v>645</v>
      </c>
      <c r="E10" s="459"/>
      <c r="F10" s="458">
        <v>613</v>
      </c>
      <c r="G10" s="158"/>
      <c r="H10" s="337"/>
      <c r="I10" s="154" t="s">
        <v>363</v>
      </c>
      <c r="J10" s="458">
        <v>2013</v>
      </c>
      <c r="K10" s="459"/>
      <c r="L10" s="458">
        <v>901</v>
      </c>
      <c r="M10" s="459"/>
      <c r="N10" s="458">
        <v>1112</v>
      </c>
      <c r="O10" s="153"/>
      <c r="Q10" s="149">
        <v>0</v>
      </c>
      <c r="R10" s="149">
        <f>Q10*B10</f>
        <v>0</v>
      </c>
      <c r="S10" s="149">
        <f>Q10*D10</f>
        <v>0</v>
      </c>
      <c r="T10" s="149">
        <f>Q10*F10</f>
        <v>0</v>
      </c>
    </row>
    <row r="11" spans="1:20" s="149" customFormat="1" ht="11.25" customHeight="1">
      <c r="A11" s="154" t="s">
        <v>362</v>
      </c>
      <c r="B11" s="458">
        <v>1395</v>
      </c>
      <c r="C11" s="459"/>
      <c r="D11" s="458">
        <v>676</v>
      </c>
      <c r="E11" s="459"/>
      <c r="F11" s="458">
        <v>719</v>
      </c>
      <c r="G11" s="155"/>
      <c r="H11" s="338"/>
      <c r="I11" s="154" t="s">
        <v>361</v>
      </c>
      <c r="J11" s="458">
        <v>2191</v>
      </c>
      <c r="K11" s="459"/>
      <c r="L11" s="458">
        <v>988</v>
      </c>
      <c r="M11" s="459"/>
      <c r="N11" s="458">
        <v>1203</v>
      </c>
      <c r="O11" s="153"/>
      <c r="Q11" s="149">
        <v>1</v>
      </c>
      <c r="R11" s="149">
        <f t="shared" ref="R11:R74" si="0">Q11*B11</f>
        <v>1395</v>
      </c>
      <c r="S11" s="149">
        <f t="shared" ref="S11:S74" si="1">Q11*D11</f>
        <v>676</v>
      </c>
      <c r="T11" s="149">
        <f t="shared" ref="T11:T74" si="2">Q11*F11</f>
        <v>719</v>
      </c>
    </row>
    <row r="12" spans="1:20" s="149" customFormat="1" ht="11.25" customHeight="1">
      <c r="A12" s="154" t="s">
        <v>360</v>
      </c>
      <c r="B12" s="458">
        <v>1485</v>
      </c>
      <c r="C12" s="459"/>
      <c r="D12" s="458">
        <v>744</v>
      </c>
      <c r="E12" s="459"/>
      <c r="F12" s="458">
        <v>741</v>
      </c>
      <c r="G12" s="155"/>
      <c r="H12" s="338"/>
      <c r="I12" s="154" t="s">
        <v>359</v>
      </c>
      <c r="J12" s="458">
        <v>2418</v>
      </c>
      <c r="K12" s="459"/>
      <c r="L12" s="458">
        <v>1060</v>
      </c>
      <c r="M12" s="459"/>
      <c r="N12" s="458">
        <v>1358</v>
      </c>
      <c r="O12" s="153"/>
      <c r="Q12" s="149">
        <v>2</v>
      </c>
      <c r="R12" s="149">
        <f t="shared" si="0"/>
        <v>2970</v>
      </c>
      <c r="S12" s="149">
        <f t="shared" si="1"/>
        <v>1488</v>
      </c>
      <c r="T12" s="149">
        <f t="shared" si="2"/>
        <v>1482</v>
      </c>
    </row>
    <row r="13" spans="1:20" s="149" customFormat="1" ht="11.25" customHeight="1">
      <c r="A13" s="154" t="s">
        <v>358</v>
      </c>
      <c r="B13" s="458">
        <v>1632</v>
      </c>
      <c r="C13" s="459"/>
      <c r="D13" s="458">
        <v>787</v>
      </c>
      <c r="E13" s="459"/>
      <c r="F13" s="458">
        <v>845</v>
      </c>
      <c r="G13" s="155"/>
      <c r="H13" s="338"/>
      <c r="I13" s="154" t="s">
        <v>357</v>
      </c>
      <c r="J13" s="458">
        <v>2517</v>
      </c>
      <c r="K13" s="459"/>
      <c r="L13" s="458">
        <v>1097</v>
      </c>
      <c r="M13" s="459"/>
      <c r="N13" s="458">
        <v>1420</v>
      </c>
      <c r="O13" s="153"/>
      <c r="Q13" s="149">
        <v>3</v>
      </c>
      <c r="R13" s="149">
        <f t="shared" si="0"/>
        <v>4896</v>
      </c>
      <c r="S13" s="149">
        <f t="shared" si="1"/>
        <v>2361</v>
      </c>
      <c r="T13" s="149">
        <f t="shared" si="2"/>
        <v>2535</v>
      </c>
    </row>
    <row r="14" spans="1:20" s="149" customFormat="1" ht="11.25" customHeight="1">
      <c r="A14" s="154" t="s">
        <v>356</v>
      </c>
      <c r="B14" s="458">
        <v>1694</v>
      </c>
      <c r="C14" s="459"/>
      <c r="D14" s="458">
        <v>857</v>
      </c>
      <c r="E14" s="459"/>
      <c r="F14" s="458">
        <v>837</v>
      </c>
      <c r="G14" s="155"/>
      <c r="H14" s="338"/>
      <c r="I14" s="154" t="s">
        <v>355</v>
      </c>
      <c r="J14" s="458">
        <v>2906</v>
      </c>
      <c r="K14" s="459"/>
      <c r="L14" s="458">
        <v>1329</v>
      </c>
      <c r="M14" s="459"/>
      <c r="N14" s="458">
        <v>1577</v>
      </c>
      <c r="O14" s="153"/>
      <c r="Q14" s="149">
        <v>4</v>
      </c>
      <c r="R14" s="149">
        <f t="shared" si="0"/>
        <v>6776</v>
      </c>
      <c r="S14" s="149">
        <f t="shared" si="1"/>
        <v>3428</v>
      </c>
      <c r="T14" s="149">
        <f t="shared" si="2"/>
        <v>3348</v>
      </c>
    </row>
    <row r="15" spans="1:20" s="149" customFormat="1" ht="11.25" customHeight="1">
      <c r="A15" s="154" t="s">
        <v>354</v>
      </c>
      <c r="B15" s="458">
        <v>1705</v>
      </c>
      <c r="C15" s="459"/>
      <c r="D15" s="458">
        <v>846</v>
      </c>
      <c r="E15" s="459"/>
      <c r="F15" s="458">
        <v>859</v>
      </c>
      <c r="G15" s="155"/>
      <c r="H15" s="338"/>
      <c r="I15" s="154" t="s">
        <v>353</v>
      </c>
      <c r="J15" s="458">
        <v>2845</v>
      </c>
      <c r="K15" s="459"/>
      <c r="L15" s="458">
        <v>1269</v>
      </c>
      <c r="M15" s="459"/>
      <c r="N15" s="458">
        <v>1576</v>
      </c>
      <c r="O15" s="153"/>
      <c r="Q15" s="149">
        <v>5</v>
      </c>
      <c r="R15" s="149">
        <f t="shared" si="0"/>
        <v>8525</v>
      </c>
      <c r="S15" s="149">
        <f t="shared" si="1"/>
        <v>4230</v>
      </c>
      <c r="T15" s="149">
        <f t="shared" si="2"/>
        <v>4295</v>
      </c>
    </row>
    <row r="16" spans="1:20" s="149" customFormat="1" ht="11.25" customHeight="1">
      <c r="A16" s="154" t="s">
        <v>352</v>
      </c>
      <c r="B16" s="458">
        <v>1689</v>
      </c>
      <c r="C16" s="459"/>
      <c r="D16" s="458">
        <v>825</v>
      </c>
      <c r="E16" s="459"/>
      <c r="F16" s="458">
        <v>864</v>
      </c>
      <c r="G16" s="155"/>
      <c r="H16" s="338"/>
      <c r="I16" s="154" t="s">
        <v>351</v>
      </c>
      <c r="J16" s="458">
        <v>2677</v>
      </c>
      <c r="K16" s="459"/>
      <c r="L16" s="458">
        <v>1160</v>
      </c>
      <c r="M16" s="459"/>
      <c r="N16" s="458">
        <v>1517</v>
      </c>
      <c r="O16" s="153"/>
      <c r="Q16" s="149">
        <v>6</v>
      </c>
      <c r="R16" s="149">
        <f t="shared" si="0"/>
        <v>10134</v>
      </c>
      <c r="S16" s="149">
        <f t="shared" si="1"/>
        <v>4950</v>
      </c>
      <c r="T16" s="149">
        <f t="shared" si="2"/>
        <v>5184</v>
      </c>
    </row>
    <row r="17" spans="1:20" s="149" customFormat="1" ht="11.25" customHeight="1">
      <c r="A17" s="154" t="s">
        <v>350</v>
      </c>
      <c r="B17" s="458">
        <v>1808</v>
      </c>
      <c r="C17" s="459"/>
      <c r="D17" s="458">
        <v>920</v>
      </c>
      <c r="E17" s="459"/>
      <c r="F17" s="458">
        <v>888</v>
      </c>
      <c r="G17" s="158"/>
      <c r="H17" s="337"/>
      <c r="I17" s="154" t="s">
        <v>349</v>
      </c>
      <c r="J17" s="458">
        <v>1647</v>
      </c>
      <c r="K17" s="459"/>
      <c r="L17" s="458">
        <v>722</v>
      </c>
      <c r="M17" s="459"/>
      <c r="N17" s="458">
        <v>925</v>
      </c>
      <c r="O17" s="153"/>
      <c r="Q17" s="149">
        <v>7</v>
      </c>
      <c r="R17" s="149">
        <f t="shared" si="0"/>
        <v>12656</v>
      </c>
      <c r="S17" s="149">
        <f t="shared" si="1"/>
        <v>6440</v>
      </c>
      <c r="T17" s="149">
        <f t="shared" si="2"/>
        <v>6216</v>
      </c>
    </row>
    <row r="18" spans="1:20" s="149" customFormat="1" ht="11.25" customHeight="1">
      <c r="A18" s="154" t="s">
        <v>348</v>
      </c>
      <c r="B18" s="458">
        <v>1842</v>
      </c>
      <c r="C18" s="459"/>
      <c r="D18" s="458">
        <v>928</v>
      </c>
      <c r="E18" s="459"/>
      <c r="F18" s="458">
        <v>914</v>
      </c>
      <c r="G18" s="155"/>
      <c r="H18" s="338"/>
      <c r="I18" s="154" t="s">
        <v>347</v>
      </c>
      <c r="J18" s="458">
        <v>1790</v>
      </c>
      <c r="K18" s="459"/>
      <c r="L18" s="458">
        <v>726</v>
      </c>
      <c r="M18" s="459"/>
      <c r="N18" s="458">
        <v>1064</v>
      </c>
      <c r="O18" s="153"/>
      <c r="Q18" s="149">
        <v>8</v>
      </c>
      <c r="R18" s="149">
        <f t="shared" si="0"/>
        <v>14736</v>
      </c>
      <c r="S18" s="149">
        <f t="shared" si="1"/>
        <v>7424</v>
      </c>
      <c r="T18" s="149">
        <f t="shared" si="2"/>
        <v>7312</v>
      </c>
    </row>
    <row r="19" spans="1:20" s="149" customFormat="1" ht="11.25" customHeight="1">
      <c r="A19" s="154" t="s">
        <v>346</v>
      </c>
      <c r="B19" s="458">
        <v>1813</v>
      </c>
      <c r="C19" s="459"/>
      <c r="D19" s="458">
        <v>920</v>
      </c>
      <c r="E19" s="459"/>
      <c r="F19" s="458">
        <v>893</v>
      </c>
      <c r="G19" s="155"/>
      <c r="H19" s="338"/>
      <c r="I19" s="154" t="s">
        <v>345</v>
      </c>
      <c r="J19" s="458">
        <v>2106</v>
      </c>
      <c r="K19" s="459"/>
      <c r="L19" s="458">
        <v>860</v>
      </c>
      <c r="M19" s="459"/>
      <c r="N19" s="458">
        <v>1246</v>
      </c>
      <c r="O19" s="153"/>
      <c r="Q19" s="149">
        <v>9</v>
      </c>
      <c r="R19" s="149">
        <f t="shared" si="0"/>
        <v>16317</v>
      </c>
      <c r="S19" s="149">
        <f t="shared" si="1"/>
        <v>8280</v>
      </c>
      <c r="T19" s="149">
        <f t="shared" si="2"/>
        <v>8037</v>
      </c>
    </row>
    <row r="20" spans="1:20" s="149" customFormat="1" ht="11.25" customHeight="1">
      <c r="A20" s="154" t="s">
        <v>344</v>
      </c>
      <c r="B20" s="458">
        <v>1782</v>
      </c>
      <c r="C20" s="459"/>
      <c r="D20" s="458">
        <v>961</v>
      </c>
      <c r="E20" s="459"/>
      <c r="F20" s="458">
        <v>821</v>
      </c>
      <c r="G20" s="155"/>
      <c r="H20" s="338"/>
      <c r="I20" s="154" t="s">
        <v>343</v>
      </c>
      <c r="J20" s="458">
        <v>1979</v>
      </c>
      <c r="K20" s="459"/>
      <c r="L20" s="458">
        <v>814</v>
      </c>
      <c r="M20" s="459"/>
      <c r="N20" s="458">
        <v>1165</v>
      </c>
      <c r="O20" s="153"/>
      <c r="Q20" s="149">
        <v>10</v>
      </c>
      <c r="R20" s="149">
        <f t="shared" si="0"/>
        <v>17820</v>
      </c>
      <c r="S20" s="149">
        <f t="shared" si="1"/>
        <v>9610</v>
      </c>
      <c r="T20" s="149">
        <f t="shared" si="2"/>
        <v>8210</v>
      </c>
    </row>
    <row r="21" spans="1:20" s="149" customFormat="1" ht="11.25" customHeight="1">
      <c r="A21" s="154" t="s">
        <v>342</v>
      </c>
      <c r="B21" s="458">
        <v>1869</v>
      </c>
      <c r="C21" s="459"/>
      <c r="D21" s="458">
        <v>929</v>
      </c>
      <c r="E21" s="459"/>
      <c r="F21" s="458">
        <v>940</v>
      </c>
      <c r="G21" s="155"/>
      <c r="H21" s="338"/>
      <c r="I21" s="154" t="s">
        <v>341</v>
      </c>
      <c r="J21" s="458">
        <v>2013</v>
      </c>
      <c r="K21" s="459"/>
      <c r="L21" s="458">
        <v>841</v>
      </c>
      <c r="M21" s="459"/>
      <c r="N21" s="458">
        <v>1172</v>
      </c>
      <c r="O21" s="153"/>
      <c r="Q21" s="149">
        <v>11</v>
      </c>
      <c r="R21" s="149">
        <f t="shared" si="0"/>
        <v>20559</v>
      </c>
      <c r="S21" s="149">
        <f t="shared" si="1"/>
        <v>10219</v>
      </c>
      <c r="T21" s="149">
        <f t="shared" si="2"/>
        <v>10340</v>
      </c>
    </row>
    <row r="22" spans="1:20" s="149" customFormat="1" ht="11.25" customHeight="1">
      <c r="A22" s="154" t="s">
        <v>340</v>
      </c>
      <c r="B22" s="458">
        <v>1806</v>
      </c>
      <c r="C22" s="459"/>
      <c r="D22" s="458">
        <v>923</v>
      </c>
      <c r="E22" s="459"/>
      <c r="F22" s="458">
        <v>883</v>
      </c>
      <c r="G22" s="155"/>
      <c r="H22" s="338"/>
      <c r="I22" s="154" t="s">
        <v>339</v>
      </c>
      <c r="J22" s="458">
        <v>1941</v>
      </c>
      <c r="K22" s="459"/>
      <c r="L22" s="458">
        <v>804</v>
      </c>
      <c r="M22" s="459"/>
      <c r="N22" s="458">
        <v>1137</v>
      </c>
      <c r="O22" s="153"/>
      <c r="Q22" s="149">
        <v>12</v>
      </c>
      <c r="R22" s="149">
        <f t="shared" si="0"/>
        <v>21672</v>
      </c>
      <c r="S22" s="149">
        <f t="shared" si="1"/>
        <v>11076</v>
      </c>
      <c r="T22" s="149">
        <f t="shared" si="2"/>
        <v>10596</v>
      </c>
    </row>
    <row r="23" spans="1:20" s="149" customFormat="1" ht="11.25" customHeight="1">
      <c r="A23" s="154" t="s">
        <v>338</v>
      </c>
      <c r="B23" s="458">
        <v>1872</v>
      </c>
      <c r="C23" s="459"/>
      <c r="D23" s="458">
        <v>952</v>
      </c>
      <c r="E23" s="459"/>
      <c r="F23" s="458">
        <v>920</v>
      </c>
      <c r="G23" s="155"/>
      <c r="H23" s="338"/>
      <c r="I23" s="154" t="s">
        <v>337</v>
      </c>
      <c r="J23" s="458">
        <v>1512</v>
      </c>
      <c r="K23" s="459"/>
      <c r="L23" s="458">
        <v>600</v>
      </c>
      <c r="M23" s="459"/>
      <c r="N23" s="458">
        <v>912</v>
      </c>
      <c r="O23" s="153"/>
      <c r="Q23" s="149">
        <v>13</v>
      </c>
      <c r="R23" s="149">
        <f t="shared" si="0"/>
        <v>24336</v>
      </c>
      <c r="S23" s="149">
        <f t="shared" si="1"/>
        <v>12376</v>
      </c>
      <c r="T23" s="149">
        <f t="shared" si="2"/>
        <v>11960</v>
      </c>
    </row>
    <row r="24" spans="1:20" s="149" customFormat="1" ht="11.25" customHeight="1">
      <c r="A24" s="154" t="s">
        <v>336</v>
      </c>
      <c r="B24" s="458">
        <v>1934</v>
      </c>
      <c r="C24" s="459"/>
      <c r="D24" s="458">
        <v>1004</v>
      </c>
      <c r="E24" s="459"/>
      <c r="F24" s="458">
        <v>930</v>
      </c>
      <c r="G24" s="158"/>
      <c r="H24" s="337"/>
      <c r="I24" s="154" t="s">
        <v>335</v>
      </c>
      <c r="J24" s="458">
        <v>1355</v>
      </c>
      <c r="K24" s="459"/>
      <c r="L24" s="458">
        <v>543</v>
      </c>
      <c r="M24" s="459"/>
      <c r="N24" s="458">
        <v>812</v>
      </c>
      <c r="O24" s="153"/>
      <c r="Q24" s="149">
        <v>14</v>
      </c>
      <c r="R24" s="149">
        <f t="shared" si="0"/>
        <v>27076</v>
      </c>
      <c r="S24" s="149">
        <f t="shared" si="1"/>
        <v>14056</v>
      </c>
      <c r="T24" s="149">
        <f t="shared" si="2"/>
        <v>13020</v>
      </c>
    </row>
    <row r="25" spans="1:20" s="149" customFormat="1" ht="11.25" customHeight="1">
      <c r="A25" s="154" t="s">
        <v>334</v>
      </c>
      <c r="B25" s="458">
        <v>1880</v>
      </c>
      <c r="C25" s="459"/>
      <c r="D25" s="458">
        <v>942</v>
      </c>
      <c r="E25" s="459"/>
      <c r="F25" s="458">
        <v>938</v>
      </c>
      <c r="G25" s="155"/>
      <c r="H25" s="338"/>
      <c r="I25" s="154" t="s">
        <v>333</v>
      </c>
      <c r="J25" s="458">
        <v>1284</v>
      </c>
      <c r="K25" s="459"/>
      <c r="L25" s="458">
        <v>486</v>
      </c>
      <c r="M25" s="459"/>
      <c r="N25" s="458">
        <v>798</v>
      </c>
      <c r="O25" s="153"/>
      <c r="Q25" s="149">
        <v>15</v>
      </c>
      <c r="R25" s="149">
        <f t="shared" si="0"/>
        <v>28200</v>
      </c>
      <c r="S25" s="149">
        <f t="shared" si="1"/>
        <v>14130</v>
      </c>
      <c r="T25" s="149">
        <f t="shared" si="2"/>
        <v>14070</v>
      </c>
    </row>
    <row r="26" spans="1:20" s="149" customFormat="1" ht="11.25" customHeight="1">
      <c r="A26" s="154" t="s">
        <v>332</v>
      </c>
      <c r="B26" s="458">
        <v>1880</v>
      </c>
      <c r="C26" s="459"/>
      <c r="D26" s="458">
        <v>978</v>
      </c>
      <c r="E26" s="459"/>
      <c r="F26" s="458">
        <v>902</v>
      </c>
      <c r="G26" s="155"/>
      <c r="H26" s="338"/>
      <c r="I26" s="154" t="s">
        <v>331</v>
      </c>
      <c r="J26" s="458">
        <v>1175</v>
      </c>
      <c r="K26" s="459"/>
      <c r="L26" s="458">
        <v>459</v>
      </c>
      <c r="M26" s="459"/>
      <c r="N26" s="458">
        <v>716</v>
      </c>
      <c r="O26" s="153"/>
      <c r="Q26" s="149">
        <v>16</v>
      </c>
      <c r="R26" s="149">
        <f t="shared" si="0"/>
        <v>30080</v>
      </c>
      <c r="S26" s="149">
        <f t="shared" si="1"/>
        <v>15648</v>
      </c>
      <c r="T26" s="149">
        <f t="shared" si="2"/>
        <v>14432</v>
      </c>
    </row>
    <row r="27" spans="1:20" s="149" customFormat="1" ht="11.25" customHeight="1">
      <c r="A27" s="154" t="s">
        <v>330</v>
      </c>
      <c r="B27" s="458">
        <v>1875</v>
      </c>
      <c r="C27" s="459"/>
      <c r="D27" s="458">
        <v>971</v>
      </c>
      <c r="E27" s="459"/>
      <c r="F27" s="458">
        <v>904</v>
      </c>
      <c r="G27" s="155"/>
      <c r="H27" s="338"/>
      <c r="I27" s="154" t="s">
        <v>329</v>
      </c>
      <c r="J27" s="458">
        <v>1175</v>
      </c>
      <c r="K27" s="459"/>
      <c r="L27" s="458">
        <v>417</v>
      </c>
      <c r="M27" s="459"/>
      <c r="N27" s="458">
        <v>758</v>
      </c>
      <c r="O27" s="153"/>
      <c r="Q27" s="149">
        <v>17</v>
      </c>
      <c r="R27" s="149">
        <f t="shared" si="0"/>
        <v>31875</v>
      </c>
      <c r="S27" s="149">
        <f t="shared" si="1"/>
        <v>16507</v>
      </c>
      <c r="T27" s="149">
        <f t="shared" si="2"/>
        <v>15368</v>
      </c>
    </row>
    <row r="28" spans="1:20" s="149" customFormat="1" ht="11.25" customHeight="1">
      <c r="A28" s="154" t="s">
        <v>328</v>
      </c>
      <c r="B28" s="458">
        <v>1774</v>
      </c>
      <c r="C28" s="459"/>
      <c r="D28" s="458">
        <v>896</v>
      </c>
      <c r="E28" s="459"/>
      <c r="F28" s="458">
        <v>878</v>
      </c>
      <c r="G28" s="155"/>
      <c r="H28" s="338"/>
      <c r="I28" s="154" t="s">
        <v>327</v>
      </c>
      <c r="J28" s="458">
        <v>956</v>
      </c>
      <c r="K28" s="459"/>
      <c r="L28" s="458">
        <v>347</v>
      </c>
      <c r="M28" s="459"/>
      <c r="N28" s="458">
        <v>609</v>
      </c>
      <c r="O28" s="153"/>
      <c r="Q28" s="149">
        <v>18</v>
      </c>
      <c r="R28" s="149">
        <f t="shared" si="0"/>
        <v>31932</v>
      </c>
      <c r="S28" s="149">
        <f t="shared" si="1"/>
        <v>16128</v>
      </c>
      <c r="T28" s="149">
        <f t="shared" si="2"/>
        <v>15804</v>
      </c>
    </row>
    <row r="29" spans="1:20" s="149" customFormat="1" ht="11.25" customHeight="1">
      <c r="A29" s="154" t="s">
        <v>326</v>
      </c>
      <c r="B29" s="458">
        <v>1852</v>
      </c>
      <c r="C29" s="459"/>
      <c r="D29" s="458">
        <v>952</v>
      </c>
      <c r="E29" s="459"/>
      <c r="F29" s="458">
        <v>900</v>
      </c>
      <c r="G29" s="155"/>
      <c r="H29" s="338"/>
      <c r="I29" s="154" t="s">
        <v>325</v>
      </c>
      <c r="J29" s="458">
        <v>765</v>
      </c>
      <c r="K29" s="459"/>
      <c r="L29" s="458">
        <v>238</v>
      </c>
      <c r="M29" s="459"/>
      <c r="N29" s="458">
        <v>527</v>
      </c>
      <c r="O29" s="153"/>
      <c r="Q29" s="149">
        <v>19</v>
      </c>
      <c r="R29" s="149">
        <f t="shared" si="0"/>
        <v>35188</v>
      </c>
      <c r="S29" s="149">
        <f t="shared" si="1"/>
        <v>18088</v>
      </c>
      <c r="T29" s="149">
        <f t="shared" si="2"/>
        <v>17100</v>
      </c>
    </row>
    <row r="30" spans="1:20" s="149" customFormat="1" ht="11.25" customHeight="1">
      <c r="A30" s="154" t="s">
        <v>324</v>
      </c>
      <c r="B30" s="458">
        <v>1907</v>
      </c>
      <c r="C30" s="459"/>
      <c r="D30" s="458">
        <v>906</v>
      </c>
      <c r="E30" s="459"/>
      <c r="F30" s="458">
        <v>1001</v>
      </c>
      <c r="G30" s="155"/>
      <c r="H30" s="338"/>
      <c r="I30" s="154" t="s">
        <v>323</v>
      </c>
      <c r="J30" s="458">
        <v>696</v>
      </c>
      <c r="K30" s="459"/>
      <c r="L30" s="458">
        <v>209</v>
      </c>
      <c r="M30" s="459"/>
      <c r="N30" s="458">
        <v>487</v>
      </c>
      <c r="O30" s="153"/>
      <c r="Q30" s="149">
        <v>20</v>
      </c>
      <c r="R30" s="149">
        <f t="shared" si="0"/>
        <v>38140</v>
      </c>
      <c r="S30" s="149">
        <f t="shared" si="1"/>
        <v>18120</v>
      </c>
      <c r="T30" s="149">
        <f t="shared" si="2"/>
        <v>20020</v>
      </c>
    </row>
    <row r="31" spans="1:20" s="149" customFormat="1" ht="11.25" customHeight="1">
      <c r="A31" s="154" t="s">
        <v>322</v>
      </c>
      <c r="B31" s="458">
        <v>1937</v>
      </c>
      <c r="C31" s="459"/>
      <c r="D31" s="458">
        <v>1005</v>
      </c>
      <c r="E31" s="459"/>
      <c r="F31" s="458">
        <v>932</v>
      </c>
      <c r="G31" s="158"/>
      <c r="H31" s="337"/>
      <c r="I31" s="154" t="s">
        <v>321</v>
      </c>
      <c r="J31" s="458">
        <v>591</v>
      </c>
      <c r="K31" s="459"/>
      <c r="L31" s="458">
        <v>169</v>
      </c>
      <c r="M31" s="459"/>
      <c r="N31" s="458">
        <v>422</v>
      </c>
      <c r="O31" s="153"/>
      <c r="Q31" s="149">
        <v>21</v>
      </c>
      <c r="R31" s="149">
        <f t="shared" si="0"/>
        <v>40677</v>
      </c>
      <c r="S31" s="149">
        <f t="shared" si="1"/>
        <v>21105</v>
      </c>
      <c r="T31" s="149">
        <f t="shared" si="2"/>
        <v>19572</v>
      </c>
    </row>
    <row r="32" spans="1:20" s="149" customFormat="1" ht="11.25" customHeight="1">
      <c r="A32" s="154" t="s">
        <v>320</v>
      </c>
      <c r="B32" s="458">
        <v>1847</v>
      </c>
      <c r="C32" s="459"/>
      <c r="D32" s="458">
        <v>976</v>
      </c>
      <c r="E32" s="459"/>
      <c r="F32" s="458">
        <v>871</v>
      </c>
      <c r="G32" s="155"/>
      <c r="H32" s="338"/>
      <c r="I32" s="154" t="s">
        <v>319</v>
      </c>
      <c r="J32" s="458">
        <v>419</v>
      </c>
      <c r="K32" s="459"/>
      <c r="L32" s="458">
        <v>119</v>
      </c>
      <c r="M32" s="459"/>
      <c r="N32" s="458">
        <v>300</v>
      </c>
      <c r="O32" s="153"/>
      <c r="Q32" s="149">
        <v>22</v>
      </c>
      <c r="R32" s="149">
        <f t="shared" si="0"/>
        <v>40634</v>
      </c>
      <c r="S32" s="149">
        <f t="shared" si="1"/>
        <v>21472</v>
      </c>
      <c r="T32" s="149">
        <f t="shared" si="2"/>
        <v>19162</v>
      </c>
    </row>
    <row r="33" spans="1:20" s="149" customFormat="1" ht="11.25" customHeight="1">
      <c r="A33" s="154" t="s">
        <v>318</v>
      </c>
      <c r="B33" s="458">
        <v>1921</v>
      </c>
      <c r="C33" s="459"/>
      <c r="D33" s="458">
        <v>972</v>
      </c>
      <c r="E33" s="459"/>
      <c r="F33" s="458">
        <v>949</v>
      </c>
      <c r="G33" s="155"/>
      <c r="H33" s="338"/>
      <c r="I33" s="154" t="s">
        <v>317</v>
      </c>
      <c r="J33" s="458">
        <v>306</v>
      </c>
      <c r="K33" s="459"/>
      <c r="L33" s="458">
        <v>88</v>
      </c>
      <c r="M33" s="459"/>
      <c r="N33" s="458">
        <v>218</v>
      </c>
      <c r="O33" s="153"/>
      <c r="Q33" s="149">
        <v>23</v>
      </c>
      <c r="R33" s="149">
        <f t="shared" si="0"/>
        <v>44183</v>
      </c>
      <c r="S33" s="149">
        <f t="shared" si="1"/>
        <v>22356</v>
      </c>
      <c r="T33" s="149">
        <f t="shared" si="2"/>
        <v>21827</v>
      </c>
    </row>
    <row r="34" spans="1:20" s="149" customFormat="1" ht="11.25" customHeight="1">
      <c r="A34" s="154" t="s">
        <v>316</v>
      </c>
      <c r="B34" s="458">
        <v>1830</v>
      </c>
      <c r="C34" s="459"/>
      <c r="D34" s="458">
        <v>942</v>
      </c>
      <c r="E34" s="459"/>
      <c r="F34" s="458">
        <v>888</v>
      </c>
      <c r="G34" s="155"/>
      <c r="H34" s="338"/>
      <c r="I34" s="154" t="s">
        <v>315</v>
      </c>
      <c r="J34" s="458">
        <v>228</v>
      </c>
      <c r="K34" s="459"/>
      <c r="L34" s="458">
        <v>57</v>
      </c>
      <c r="M34" s="459"/>
      <c r="N34" s="458">
        <v>171</v>
      </c>
      <c r="O34" s="153"/>
      <c r="Q34" s="149">
        <v>24</v>
      </c>
      <c r="R34" s="149">
        <f t="shared" si="0"/>
        <v>43920</v>
      </c>
      <c r="S34" s="149">
        <f t="shared" si="1"/>
        <v>22608</v>
      </c>
      <c r="T34" s="149">
        <f t="shared" si="2"/>
        <v>21312</v>
      </c>
    </row>
    <row r="35" spans="1:20" s="149" customFormat="1" ht="11.25" customHeight="1">
      <c r="A35" s="154" t="s">
        <v>314</v>
      </c>
      <c r="B35" s="458">
        <v>1834</v>
      </c>
      <c r="C35" s="459"/>
      <c r="D35" s="458">
        <v>906</v>
      </c>
      <c r="E35" s="459"/>
      <c r="F35" s="458">
        <v>928</v>
      </c>
      <c r="G35" s="155"/>
      <c r="H35" s="338"/>
      <c r="I35" s="154" t="s">
        <v>313</v>
      </c>
      <c r="J35" s="458">
        <v>206</v>
      </c>
      <c r="K35" s="459"/>
      <c r="L35" s="458">
        <v>53</v>
      </c>
      <c r="M35" s="459"/>
      <c r="N35" s="458">
        <v>153</v>
      </c>
      <c r="O35" s="153"/>
      <c r="Q35" s="149">
        <v>25</v>
      </c>
      <c r="R35" s="149">
        <f t="shared" si="0"/>
        <v>45850</v>
      </c>
      <c r="S35" s="149">
        <f t="shared" si="1"/>
        <v>22650</v>
      </c>
      <c r="T35" s="149">
        <f t="shared" si="2"/>
        <v>23200</v>
      </c>
    </row>
    <row r="36" spans="1:20" s="149" customFormat="1" ht="11.25" customHeight="1">
      <c r="A36" s="432" t="s">
        <v>312</v>
      </c>
      <c r="B36" s="458">
        <v>1783</v>
      </c>
      <c r="C36" s="459"/>
      <c r="D36" s="458">
        <v>875</v>
      </c>
      <c r="E36" s="459"/>
      <c r="F36" s="458">
        <v>908</v>
      </c>
      <c r="G36" s="433"/>
      <c r="H36" s="338"/>
      <c r="I36" s="432" t="s">
        <v>311</v>
      </c>
      <c r="J36" s="458">
        <v>141</v>
      </c>
      <c r="K36" s="459"/>
      <c r="L36" s="458">
        <v>38</v>
      </c>
      <c r="M36" s="459"/>
      <c r="N36" s="458">
        <v>103</v>
      </c>
      <c r="O36" s="153"/>
      <c r="Q36" s="149">
        <v>26</v>
      </c>
      <c r="R36" s="149">
        <f t="shared" si="0"/>
        <v>46358</v>
      </c>
      <c r="S36" s="149">
        <f t="shared" si="1"/>
        <v>22750</v>
      </c>
      <c r="T36" s="149">
        <f t="shared" si="2"/>
        <v>23608</v>
      </c>
    </row>
    <row r="37" spans="1:20" s="149" customFormat="1" ht="11.25" customHeight="1">
      <c r="A37" s="415" t="s">
        <v>310</v>
      </c>
      <c r="B37" s="458">
        <v>1755</v>
      </c>
      <c r="C37" s="459"/>
      <c r="D37" s="458">
        <v>902</v>
      </c>
      <c r="E37" s="459"/>
      <c r="F37" s="458">
        <v>853</v>
      </c>
      <c r="G37" s="416"/>
      <c r="H37" s="417"/>
      <c r="I37" s="415" t="s">
        <v>309</v>
      </c>
      <c r="J37" s="458">
        <v>69</v>
      </c>
      <c r="K37" s="459"/>
      <c r="L37" s="458">
        <v>16</v>
      </c>
      <c r="M37" s="459"/>
      <c r="N37" s="458">
        <v>53</v>
      </c>
      <c r="O37" s="153"/>
      <c r="Q37" s="149">
        <v>27</v>
      </c>
      <c r="R37" s="149">
        <f t="shared" si="0"/>
        <v>47385</v>
      </c>
      <c r="S37" s="149">
        <f t="shared" si="1"/>
        <v>24354</v>
      </c>
      <c r="T37" s="149">
        <f t="shared" si="2"/>
        <v>23031</v>
      </c>
    </row>
    <row r="38" spans="1:20" s="149" customFormat="1" ht="11.25" customHeight="1">
      <c r="A38" s="154" t="s">
        <v>308</v>
      </c>
      <c r="B38" s="458">
        <v>1846</v>
      </c>
      <c r="C38" s="459"/>
      <c r="D38" s="458">
        <v>908</v>
      </c>
      <c r="E38" s="459"/>
      <c r="F38" s="458">
        <v>938</v>
      </c>
      <c r="G38" s="158"/>
      <c r="H38" s="337"/>
      <c r="I38" s="154" t="s">
        <v>307</v>
      </c>
      <c r="J38" s="458">
        <v>67</v>
      </c>
      <c r="K38" s="459"/>
      <c r="L38" s="458">
        <v>12</v>
      </c>
      <c r="M38" s="459"/>
      <c r="N38" s="458">
        <v>55</v>
      </c>
      <c r="O38" s="153"/>
      <c r="Q38" s="149">
        <v>28</v>
      </c>
      <c r="R38" s="149">
        <f t="shared" si="0"/>
        <v>51688</v>
      </c>
      <c r="S38" s="149">
        <f t="shared" si="1"/>
        <v>25424</v>
      </c>
      <c r="T38" s="149">
        <f t="shared" si="2"/>
        <v>26264</v>
      </c>
    </row>
    <row r="39" spans="1:20" s="149" customFormat="1" ht="11.25" customHeight="1">
      <c r="A39" s="154" t="s">
        <v>306</v>
      </c>
      <c r="B39" s="458">
        <v>1810</v>
      </c>
      <c r="C39" s="459"/>
      <c r="D39" s="458">
        <v>932</v>
      </c>
      <c r="E39" s="459"/>
      <c r="F39" s="458">
        <v>878</v>
      </c>
      <c r="G39" s="155"/>
      <c r="H39" s="338"/>
      <c r="I39" s="154"/>
      <c r="J39" s="458"/>
      <c r="K39" s="459"/>
      <c r="L39" s="458"/>
      <c r="M39" s="459"/>
      <c r="N39" s="458"/>
      <c r="O39" s="153"/>
      <c r="Q39" s="149">
        <v>29</v>
      </c>
      <c r="R39" s="149">
        <f t="shared" si="0"/>
        <v>52490</v>
      </c>
      <c r="S39" s="149">
        <f t="shared" si="1"/>
        <v>27028</v>
      </c>
      <c r="T39" s="149">
        <f t="shared" si="2"/>
        <v>25462</v>
      </c>
    </row>
    <row r="40" spans="1:20" s="149" customFormat="1" ht="11.25" customHeight="1">
      <c r="A40" s="154" t="s">
        <v>305</v>
      </c>
      <c r="B40" s="458">
        <v>1865</v>
      </c>
      <c r="C40" s="459"/>
      <c r="D40" s="458">
        <v>905</v>
      </c>
      <c r="E40" s="459"/>
      <c r="F40" s="458">
        <v>960</v>
      </c>
      <c r="G40" s="155"/>
      <c r="H40" s="338"/>
      <c r="I40" s="154" t="s">
        <v>304</v>
      </c>
      <c r="J40" s="458">
        <v>80</v>
      </c>
      <c r="K40" s="459"/>
      <c r="L40" s="458">
        <v>7</v>
      </c>
      <c r="M40" s="459"/>
      <c r="N40" s="458">
        <v>73</v>
      </c>
      <c r="O40" s="153"/>
      <c r="Q40" s="149">
        <v>30</v>
      </c>
      <c r="R40" s="149">
        <f t="shared" si="0"/>
        <v>55950</v>
      </c>
      <c r="S40" s="149">
        <f t="shared" si="1"/>
        <v>27150</v>
      </c>
      <c r="T40" s="149">
        <f t="shared" si="2"/>
        <v>28800</v>
      </c>
    </row>
    <row r="41" spans="1:20" s="149" customFormat="1" ht="11.25" customHeight="1">
      <c r="A41" s="154" t="s">
        <v>303</v>
      </c>
      <c r="B41" s="458">
        <v>1945</v>
      </c>
      <c r="C41" s="459"/>
      <c r="D41" s="458">
        <v>990</v>
      </c>
      <c r="E41" s="459"/>
      <c r="F41" s="458">
        <v>955</v>
      </c>
      <c r="G41" s="155"/>
      <c r="H41" s="338"/>
      <c r="I41" s="176"/>
      <c r="J41" s="458"/>
      <c r="K41" s="459"/>
      <c r="L41" s="458"/>
      <c r="M41" s="459"/>
      <c r="N41" s="458"/>
      <c r="O41" s="153"/>
      <c r="Q41" s="149">
        <v>31</v>
      </c>
      <c r="R41" s="149">
        <f t="shared" si="0"/>
        <v>60295</v>
      </c>
      <c r="S41" s="149">
        <f t="shared" si="1"/>
        <v>30690</v>
      </c>
      <c r="T41" s="149">
        <f t="shared" si="2"/>
        <v>29605</v>
      </c>
    </row>
    <row r="42" spans="1:20" s="149" customFormat="1" ht="11.25" customHeight="1">
      <c r="A42" s="154" t="s">
        <v>302</v>
      </c>
      <c r="B42" s="458">
        <v>2034</v>
      </c>
      <c r="C42" s="459"/>
      <c r="D42" s="458">
        <v>1037</v>
      </c>
      <c r="E42" s="459"/>
      <c r="F42" s="458">
        <v>997</v>
      </c>
      <c r="G42" s="155"/>
      <c r="H42" s="338"/>
      <c r="I42" s="154" t="s">
        <v>572</v>
      </c>
      <c r="J42" s="458">
        <v>6</v>
      </c>
      <c r="K42" s="459"/>
      <c r="L42" s="458">
        <v>4</v>
      </c>
      <c r="M42" s="459"/>
      <c r="N42" s="458">
        <v>2</v>
      </c>
      <c r="O42" s="153"/>
      <c r="Q42" s="149">
        <v>32</v>
      </c>
      <c r="R42" s="149">
        <f t="shared" si="0"/>
        <v>65088</v>
      </c>
      <c r="S42" s="149">
        <f t="shared" si="1"/>
        <v>33184</v>
      </c>
      <c r="T42" s="149">
        <f t="shared" si="2"/>
        <v>31904</v>
      </c>
    </row>
    <row r="43" spans="1:20" s="149" customFormat="1" ht="11.25" customHeight="1">
      <c r="A43" s="154" t="s">
        <v>301</v>
      </c>
      <c r="B43" s="458">
        <v>1992</v>
      </c>
      <c r="C43" s="459"/>
      <c r="D43" s="458">
        <v>990</v>
      </c>
      <c r="E43" s="459"/>
      <c r="F43" s="458">
        <v>1002</v>
      </c>
      <c r="G43" s="155"/>
      <c r="H43" s="338"/>
      <c r="I43" s="171"/>
      <c r="J43" s="169"/>
      <c r="K43" s="170"/>
      <c r="L43" s="169"/>
      <c r="M43" s="170"/>
      <c r="N43" s="169"/>
      <c r="O43" s="168"/>
      <c r="Q43" s="149">
        <v>33</v>
      </c>
      <c r="R43" s="149">
        <f t="shared" si="0"/>
        <v>65736</v>
      </c>
      <c r="S43" s="149">
        <f t="shared" si="1"/>
        <v>32670</v>
      </c>
      <c r="T43" s="149">
        <f t="shared" si="2"/>
        <v>33066</v>
      </c>
    </row>
    <row r="44" spans="1:20" s="149" customFormat="1" ht="11.25" customHeight="1">
      <c r="A44" s="154" t="s">
        <v>300</v>
      </c>
      <c r="B44" s="458">
        <v>2124</v>
      </c>
      <c r="C44" s="459"/>
      <c r="D44" s="458">
        <v>1038</v>
      </c>
      <c r="E44" s="459"/>
      <c r="F44" s="458">
        <v>1086</v>
      </c>
      <c r="G44" s="155"/>
      <c r="H44" s="338"/>
      <c r="I44" s="167"/>
      <c r="J44" s="165"/>
      <c r="K44" s="166"/>
      <c r="L44" s="165"/>
      <c r="M44" s="166"/>
      <c r="N44" s="165"/>
      <c r="O44" s="164"/>
      <c r="Q44" s="149">
        <v>34</v>
      </c>
      <c r="R44" s="149">
        <f t="shared" si="0"/>
        <v>72216</v>
      </c>
      <c r="S44" s="149">
        <f t="shared" si="1"/>
        <v>35292</v>
      </c>
      <c r="T44" s="149">
        <f t="shared" si="2"/>
        <v>36924</v>
      </c>
    </row>
    <row r="45" spans="1:20" s="149" customFormat="1" ht="11.25" customHeight="1">
      <c r="A45" s="154" t="s">
        <v>299</v>
      </c>
      <c r="B45" s="458">
        <v>2133</v>
      </c>
      <c r="C45" s="459"/>
      <c r="D45" s="458">
        <v>1055</v>
      </c>
      <c r="E45" s="459"/>
      <c r="F45" s="458">
        <v>1078</v>
      </c>
      <c r="G45" s="158"/>
      <c r="H45" s="337"/>
      <c r="I45" s="163"/>
      <c r="J45" s="161"/>
      <c r="K45" s="162"/>
      <c r="L45" s="161"/>
      <c r="M45" s="162"/>
      <c r="N45" s="161"/>
      <c r="O45" s="175"/>
      <c r="Q45" s="149">
        <v>35</v>
      </c>
      <c r="R45" s="149">
        <f t="shared" si="0"/>
        <v>74655</v>
      </c>
      <c r="S45" s="149">
        <f t="shared" si="1"/>
        <v>36925</v>
      </c>
      <c r="T45" s="149">
        <f t="shared" si="2"/>
        <v>37730</v>
      </c>
    </row>
    <row r="46" spans="1:20" s="149" customFormat="1" ht="11.25" customHeight="1">
      <c r="A46" s="154" t="s">
        <v>298</v>
      </c>
      <c r="B46" s="458">
        <v>2157</v>
      </c>
      <c r="C46" s="459"/>
      <c r="D46" s="458">
        <v>1095</v>
      </c>
      <c r="E46" s="459"/>
      <c r="F46" s="458">
        <v>1062</v>
      </c>
      <c r="G46" s="155"/>
      <c r="H46" s="338"/>
      <c r="I46" s="174" t="s">
        <v>297</v>
      </c>
      <c r="J46" s="172"/>
      <c r="K46" s="173"/>
      <c r="L46" s="172"/>
      <c r="M46" s="173"/>
      <c r="N46" s="172"/>
      <c r="O46" s="153"/>
      <c r="Q46" s="149">
        <v>36</v>
      </c>
      <c r="R46" s="149">
        <f t="shared" si="0"/>
        <v>77652</v>
      </c>
      <c r="S46" s="149">
        <f t="shared" si="1"/>
        <v>39420</v>
      </c>
      <c r="T46" s="149">
        <f t="shared" si="2"/>
        <v>38232</v>
      </c>
    </row>
    <row r="47" spans="1:20" s="149" customFormat="1" ht="11.25" customHeight="1">
      <c r="A47" s="154" t="s">
        <v>296</v>
      </c>
      <c r="B47" s="458">
        <v>2173</v>
      </c>
      <c r="C47" s="459"/>
      <c r="D47" s="458">
        <v>1129</v>
      </c>
      <c r="E47" s="459"/>
      <c r="F47" s="458">
        <v>1044</v>
      </c>
      <c r="G47" s="155"/>
      <c r="H47" s="338"/>
      <c r="I47" s="154" t="s">
        <v>295</v>
      </c>
      <c r="J47" s="460">
        <v>7464</v>
      </c>
      <c r="K47" s="459"/>
      <c r="L47" s="460">
        <v>3709</v>
      </c>
      <c r="M47" s="459"/>
      <c r="N47" s="458">
        <v>3755</v>
      </c>
      <c r="O47" s="153"/>
      <c r="Q47" s="149">
        <v>37</v>
      </c>
      <c r="R47" s="149">
        <f t="shared" si="0"/>
        <v>80401</v>
      </c>
      <c r="S47" s="149">
        <f t="shared" si="1"/>
        <v>41773</v>
      </c>
      <c r="T47" s="149">
        <f t="shared" si="2"/>
        <v>38628</v>
      </c>
    </row>
    <row r="48" spans="1:20" s="149" customFormat="1" ht="11.25" customHeight="1">
      <c r="A48" s="154" t="s">
        <v>294</v>
      </c>
      <c r="B48" s="458">
        <v>2238</v>
      </c>
      <c r="C48" s="459"/>
      <c r="D48" s="458">
        <v>1122</v>
      </c>
      <c r="E48" s="459"/>
      <c r="F48" s="458">
        <v>1116</v>
      </c>
      <c r="G48" s="155"/>
      <c r="H48" s="338"/>
      <c r="I48" s="154" t="s">
        <v>293</v>
      </c>
      <c r="J48" s="458">
        <v>8857</v>
      </c>
      <c r="K48" s="459"/>
      <c r="L48" s="458">
        <v>4439</v>
      </c>
      <c r="M48" s="459"/>
      <c r="N48" s="458">
        <v>4418</v>
      </c>
      <c r="O48" s="153"/>
      <c r="Q48" s="149">
        <v>38</v>
      </c>
      <c r="R48" s="149">
        <f t="shared" si="0"/>
        <v>85044</v>
      </c>
      <c r="S48" s="149">
        <f t="shared" si="1"/>
        <v>42636</v>
      </c>
      <c r="T48" s="149">
        <f t="shared" si="2"/>
        <v>42408</v>
      </c>
    </row>
    <row r="49" spans="1:20" s="149" customFormat="1" ht="11.25" customHeight="1">
      <c r="A49" s="154" t="s">
        <v>292</v>
      </c>
      <c r="B49" s="458">
        <v>2322</v>
      </c>
      <c r="C49" s="459"/>
      <c r="D49" s="458">
        <v>1149</v>
      </c>
      <c r="E49" s="459"/>
      <c r="F49" s="458">
        <v>1173</v>
      </c>
      <c r="G49" s="155"/>
      <c r="H49" s="338"/>
      <c r="I49" s="154" t="s">
        <v>291</v>
      </c>
      <c r="J49" s="458">
        <v>9263</v>
      </c>
      <c r="K49" s="459"/>
      <c r="L49" s="458">
        <v>4769</v>
      </c>
      <c r="M49" s="459"/>
      <c r="N49" s="458">
        <v>4494</v>
      </c>
      <c r="O49" s="153"/>
      <c r="Q49" s="149">
        <v>39</v>
      </c>
      <c r="R49" s="149">
        <f t="shared" si="0"/>
        <v>90558</v>
      </c>
      <c r="S49" s="149">
        <f t="shared" si="1"/>
        <v>44811</v>
      </c>
      <c r="T49" s="149">
        <f t="shared" si="2"/>
        <v>45747</v>
      </c>
    </row>
    <row r="50" spans="1:20" s="149" customFormat="1" ht="11.25" customHeight="1">
      <c r="A50" s="154" t="s">
        <v>290</v>
      </c>
      <c r="B50" s="458">
        <v>2380</v>
      </c>
      <c r="C50" s="459"/>
      <c r="D50" s="458">
        <v>1189</v>
      </c>
      <c r="E50" s="459"/>
      <c r="F50" s="458">
        <v>1191</v>
      </c>
      <c r="G50" s="155"/>
      <c r="H50" s="338"/>
      <c r="I50" s="154" t="s">
        <v>289</v>
      </c>
      <c r="J50" s="458">
        <v>9261</v>
      </c>
      <c r="K50" s="459"/>
      <c r="L50" s="458">
        <v>4739</v>
      </c>
      <c r="M50" s="459"/>
      <c r="N50" s="458">
        <v>4522</v>
      </c>
      <c r="O50" s="153"/>
      <c r="Q50" s="149">
        <v>40</v>
      </c>
      <c r="R50" s="149">
        <f t="shared" si="0"/>
        <v>95200</v>
      </c>
      <c r="S50" s="149">
        <f t="shared" si="1"/>
        <v>47560</v>
      </c>
      <c r="T50" s="149">
        <f t="shared" si="2"/>
        <v>47640</v>
      </c>
    </row>
    <row r="51" spans="1:20" s="149" customFormat="1" ht="11.25" customHeight="1">
      <c r="A51" s="154" t="s">
        <v>288</v>
      </c>
      <c r="B51" s="458">
        <v>2447</v>
      </c>
      <c r="C51" s="459"/>
      <c r="D51" s="458">
        <v>1243</v>
      </c>
      <c r="E51" s="459"/>
      <c r="F51" s="458">
        <v>1204</v>
      </c>
      <c r="G51" s="155"/>
      <c r="H51" s="338"/>
      <c r="I51" s="154" t="s">
        <v>287</v>
      </c>
      <c r="J51" s="458">
        <v>9442</v>
      </c>
      <c r="K51" s="459"/>
      <c r="L51" s="458">
        <v>4801</v>
      </c>
      <c r="M51" s="459"/>
      <c r="N51" s="458">
        <v>4641</v>
      </c>
      <c r="O51" s="153"/>
      <c r="Q51" s="149">
        <v>41</v>
      </c>
      <c r="R51" s="149">
        <f t="shared" si="0"/>
        <v>100327</v>
      </c>
      <c r="S51" s="149">
        <f t="shared" si="1"/>
        <v>50963</v>
      </c>
      <c r="T51" s="149">
        <f t="shared" si="2"/>
        <v>49364</v>
      </c>
    </row>
    <row r="52" spans="1:20" s="149" customFormat="1" ht="11.25" customHeight="1">
      <c r="A52" s="154" t="s">
        <v>286</v>
      </c>
      <c r="B52" s="458">
        <v>2412</v>
      </c>
      <c r="C52" s="459"/>
      <c r="D52" s="458">
        <v>1165</v>
      </c>
      <c r="E52" s="459"/>
      <c r="F52" s="458">
        <v>1247</v>
      </c>
      <c r="G52" s="158"/>
      <c r="H52" s="337"/>
      <c r="I52" s="154" t="s">
        <v>285</v>
      </c>
      <c r="J52" s="458">
        <v>9028</v>
      </c>
      <c r="K52" s="459"/>
      <c r="L52" s="458">
        <v>4523</v>
      </c>
      <c r="M52" s="459"/>
      <c r="N52" s="458">
        <v>4505</v>
      </c>
      <c r="O52" s="153"/>
      <c r="Q52" s="149">
        <v>42</v>
      </c>
      <c r="R52" s="149">
        <f t="shared" si="0"/>
        <v>101304</v>
      </c>
      <c r="S52" s="149">
        <f t="shared" si="1"/>
        <v>48930</v>
      </c>
      <c r="T52" s="149">
        <f t="shared" si="2"/>
        <v>52374</v>
      </c>
    </row>
    <row r="53" spans="1:20" s="149" customFormat="1" ht="11.25" customHeight="1">
      <c r="A53" s="154" t="s">
        <v>284</v>
      </c>
      <c r="B53" s="458">
        <v>2401</v>
      </c>
      <c r="C53" s="459"/>
      <c r="D53" s="458">
        <v>1204</v>
      </c>
      <c r="E53" s="459"/>
      <c r="F53" s="458">
        <v>1197</v>
      </c>
      <c r="G53" s="155"/>
      <c r="H53" s="338"/>
      <c r="I53" s="154" t="s">
        <v>283</v>
      </c>
      <c r="J53" s="458">
        <v>9960</v>
      </c>
      <c r="K53" s="459"/>
      <c r="L53" s="458">
        <v>4960</v>
      </c>
      <c r="M53" s="459"/>
      <c r="N53" s="458">
        <v>5000</v>
      </c>
      <c r="O53" s="153"/>
      <c r="Q53" s="149">
        <v>43</v>
      </c>
      <c r="R53" s="149">
        <f t="shared" si="0"/>
        <v>103243</v>
      </c>
      <c r="S53" s="149">
        <f t="shared" si="1"/>
        <v>51772</v>
      </c>
      <c r="T53" s="149">
        <f t="shared" si="2"/>
        <v>51471</v>
      </c>
    </row>
    <row r="54" spans="1:20" s="149" customFormat="1" ht="11.25" customHeight="1">
      <c r="A54" s="154" t="s">
        <v>282</v>
      </c>
      <c r="B54" s="458">
        <v>2666</v>
      </c>
      <c r="C54" s="459"/>
      <c r="D54" s="458">
        <v>1317</v>
      </c>
      <c r="E54" s="459"/>
      <c r="F54" s="458">
        <v>1349</v>
      </c>
      <c r="G54" s="155"/>
      <c r="H54" s="338"/>
      <c r="I54" s="154" t="s">
        <v>281</v>
      </c>
      <c r="J54" s="458">
        <v>11023</v>
      </c>
      <c r="K54" s="459"/>
      <c r="L54" s="458">
        <v>5550</v>
      </c>
      <c r="M54" s="459"/>
      <c r="N54" s="458">
        <v>5473</v>
      </c>
      <c r="O54" s="153"/>
      <c r="Q54" s="149">
        <v>44</v>
      </c>
      <c r="R54" s="149">
        <f t="shared" si="0"/>
        <v>117304</v>
      </c>
      <c r="S54" s="149">
        <f t="shared" si="1"/>
        <v>57948</v>
      </c>
      <c r="T54" s="149">
        <f t="shared" si="2"/>
        <v>59356</v>
      </c>
    </row>
    <row r="55" spans="1:20" s="149" customFormat="1" ht="11.25" customHeight="1">
      <c r="A55" s="154" t="s">
        <v>280</v>
      </c>
      <c r="B55" s="458">
        <v>2716</v>
      </c>
      <c r="C55" s="459"/>
      <c r="D55" s="458">
        <v>1336</v>
      </c>
      <c r="E55" s="459"/>
      <c r="F55" s="458">
        <v>1380</v>
      </c>
      <c r="G55" s="155"/>
      <c r="H55" s="338"/>
      <c r="I55" s="154" t="s">
        <v>279</v>
      </c>
      <c r="J55" s="458">
        <v>12306</v>
      </c>
      <c r="K55" s="459"/>
      <c r="L55" s="458">
        <v>6118</v>
      </c>
      <c r="M55" s="459"/>
      <c r="N55" s="458">
        <v>6188</v>
      </c>
      <c r="O55" s="153"/>
      <c r="Q55" s="149">
        <v>45</v>
      </c>
      <c r="R55" s="149">
        <f t="shared" si="0"/>
        <v>122220</v>
      </c>
      <c r="S55" s="149">
        <f t="shared" si="1"/>
        <v>60120</v>
      </c>
      <c r="T55" s="149">
        <f t="shared" si="2"/>
        <v>62100</v>
      </c>
    </row>
    <row r="56" spans="1:20" s="149" customFormat="1" ht="11.25" customHeight="1">
      <c r="A56" s="154" t="s">
        <v>278</v>
      </c>
      <c r="B56" s="458">
        <v>2746</v>
      </c>
      <c r="C56" s="459"/>
      <c r="D56" s="458">
        <v>1355</v>
      </c>
      <c r="E56" s="459"/>
      <c r="F56" s="458">
        <v>1391</v>
      </c>
      <c r="G56" s="155"/>
      <c r="H56" s="338"/>
      <c r="I56" s="154" t="s">
        <v>277</v>
      </c>
      <c r="J56" s="458">
        <v>14451</v>
      </c>
      <c r="K56" s="459"/>
      <c r="L56" s="458">
        <v>7126</v>
      </c>
      <c r="M56" s="459"/>
      <c r="N56" s="458">
        <v>7325</v>
      </c>
      <c r="O56" s="153"/>
      <c r="Q56" s="149">
        <v>46</v>
      </c>
      <c r="R56" s="149">
        <f t="shared" si="0"/>
        <v>126316</v>
      </c>
      <c r="S56" s="149">
        <f t="shared" si="1"/>
        <v>62330</v>
      </c>
      <c r="T56" s="149">
        <f t="shared" si="2"/>
        <v>63986</v>
      </c>
    </row>
    <row r="57" spans="1:20" s="149" customFormat="1" ht="11.25" customHeight="1">
      <c r="A57" s="154" t="s">
        <v>276</v>
      </c>
      <c r="B57" s="458">
        <v>2848</v>
      </c>
      <c r="C57" s="459"/>
      <c r="D57" s="458">
        <v>1389</v>
      </c>
      <c r="E57" s="459"/>
      <c r="F57" s="458">
        <v>1459</v>
      </c>
      <c r="G57" s="155"/>
      <c r="H57" s="338"/>
      <c r="I57" s="154" t="s">
        <v>275</v>
      </c>
      <c r="J57" s="458">
        <v>16831</v>
      </c>
      <c r="K57" s="459"/>
      <c r="L57" s="458">
        <v>8243</v>
      </c>
      <c r="M57" s="459"/>
      <c r="N57" s="458">
        <v>8588</v>
      </c>
      <c r="O57" s="153"/>
      <c r="Q57" s="149">
        <v>47</v>
      </c>
      <c r="R57" s="149">
        <f t="shared" si="0"/>
        <v>133856</v>
      </c>
      <c r="S57" s="149">
        <f t="shared" si="1"/>
        <v>65283</v>
      </c>
      <c r="T57" s="149">
        <f t="shared" si="2"/>
        <v>68573</v>
      </c>
    </row>
    <row r="58" spans="1:20" s="149" customFormat="1" ht="11.25" customHeight="1">
      <c r="A58" s="154" t="s">
        <v>274</v>
      </c>
      <c r="B58" s="458">
        <v>3061</v>
      </c>
      <c r="C58" s="459"/>
      <c r="D58" s="458">
        <v>1553</v>
      </c>
      <c r="E58" s="459"/>
      <c r="F58" s="458">
        <v>1508</v>
      </c>
      <c r="G58" s="155"/>
      <c r="H58" s="338"/>
      <c r="I58" s="154" t="s">
        <v>273</v>
      </c>
      <c r="J58" s="458">
        <v>14099</v>
      </c>
      <c r="K58" s="459"/>
      <c r="L58" s="458">
        <v>6883</v>
      </c>
      <c r="M58" s="459"/>
      <c r="N58" s="458">
        <v>7216</v>
      </c>
      <c r="O58" s="153"/>
      <c r="Q58" s="149">
        <v>48</v>
      </c>
      <c r="R58" s="149">
        <f t="shared" si="0"/>
        <v>146928</v>
      </c>
      <c r="S58" s="149">
        <f t="shared" si="1"/>
        <v>74544</v>
      </c>
      <c r="T58" s="149">
        <f t="shared" si="2"/>
        <v>72384</v>
      </c>
    </row>
    <row r="59" spans="1:20" s="149" customFormat="1" ht="11.25" customHeight="1">
      <c r="A59" s="154" t="s">
        <v>272</v>
      </c>
      <c r="B59" s="458">
        <v>3080</v>
      </c>
      <c r="C59" s="459"/>
      <c r="D59" s="458">
        <v>1493</v>
      </c>
      <c r="E59" s="459"/>
      <c r="F59" s="458">
        <v>1587</v>
      </c>
      <c r="G59" s="158"/>
      <c r="H59" s="337"/>
      <c r="I59" s="154" t="s">
        <v>271</v>
      </c>
      <c r="J59" s="458">
        <v>11460</v>
      </c>
      <c r="K59" s="459"/>
      <c r="L59" s="458">
        <v>5698</v>
      </c>
      <c r="M59" s="459"/>
      <c r="N59" s="458">
        <v>5762</v>
      </c>
      <c r="O59" s="153"/>
      <c r="Q59" s="149">
        <v>49</v>
      </c>
      <c r="R59" s="149">
        <f t="shared" si="0"/>
        <v>150920</v>
      </c>
      <c r="S59" s="149">
        <f t="shared" si="1"/>
        <v>73157</v>
      </c>
      <c r="T59" s="149">
        <f t="shared" si="2"/>
        <v>77763</v>
      </c>
    </row>
    <row r="60" spans="1:20" s="149" customFormat="1" ht="11.25" customHeight="1">
      <c r="A60" s="154" t="s">
        <v>270</v>
      </c>
      <c r="B60" s="458">
        <v>3380</v>
      </c>
      <c r="C60" s="459"/>
      <c r="D60" s="458">
        <v>1667</v>
      </c>
      <c r="E60" s="459"/>
      <c r="F60" s="458">
        <v>1713</v>
      </c>
      <c r="G60" s="155"/>
      <c r="H60" s="338"/>
      <c r="I60" s="154" t="s">
        <v>269</v>
      </c>
      <c r="J60" s="458">
        <v>9504</v>
      </c>
      <c r="K60" s="459"/>
      <c r="L60" s="458">
        <v>4521</v>
      </c>
      <c r="M60" s="459"/>
      <c r="N60" s="458">
        <v>4983</v>
      </c>
      <c r="O60" s="153"/>
      <c r="Q60" s="149">
        <v>50</v>
      </c>
      <c r="R60" s="149">
        <f t="shared" si="0"/>
        <v>169000</v>
      </c>
      <c r="S60" s="149">
        <f t="shared" si="1"/>
        <v>83350</v>
      </c>
      <c r="T60" s="149">
        <f t="shared" si="2"/>
        <v>85650</v>
      </c>
    </row>
    <row r="61" spans="1:20" s="149" customFormat="1" ht="11.25" customHeight="1">
      <c r="A61" s="154" t="s">
        <v>268</v>
      </c>
      <c r="B61" s="458">
        <v>3504</v>
      </c>
      <c r="C61" s="459"/>
      <c r="D61" s="458">
        <v>1707</v>
      </c>
      <c r="E61" s="459"/>
      <c r="F61" s="458">
        <v>1797</v>
      </c>
      <c r="G61" s="155"/>
      <c r="H61" s="338"/>
      <c r="I61" s="154" t="s">
        <v>267</v>
      </c>
      <c r="J61" s="458">
        <v>11121</v>
      </c>
      <c r="K61" s="459"/>
      <c r="L61" s="458">
        <v>4930</v>
      </c>
      <c r="M61" s="459"/>
      <c r="N61" s="458">
        <v>6191</v>
      </c>
      <c r="O61" s="153"/>
      <c r="Q61" s="149">
        <v>51</v>
      </c>
      <c r="R61" s="149">
        <f t="shared" si="0"/>
        <v>178704</v>
      </c>
      <c r="S61" s="149">
        <f t="shared" si="1"/>
        <v>87057</v>
      </c>
      <c r="T61" s="149">
        <f t="shared" si="2"/>
        <v>91647</v>
      </c>
    </row>
    <row r="62" spans="1:20" s="149" customFormat="1" ht="11.25" customHeight="1">
      <c r="A62" s="154" t="s">
        <v>266</v>
      </c>
      <c r="B62" s="458">
        <v>3387</v>
      </c>
      <c r="C62" s="459"/>
      <c r="D62" s="458">
        <v>1640</v>
      </c>
      <c r="E62" s="459"/>
      <c r="F62" s="458">
        <v>1747</v>
      </c>
      <c r="G62" s="155"/>
      <c r="H62" s="338"/>
      <c r="I62" s="154" t="s">
        <v>265</v>
      </c>
      <c r="J62" s="458">
        <v>11865</v>
      </c>
      <c r="K62" s="459"/>
      <c r="L62" s="458">
        <v>5206</v>
      </c>
      <c r="M62" s="459"/>
      <c r="N62" s="458">
        <v>6659</v>
      </c>
      <c r="O62" s="153"/>
      <c r="Q62" s="149">
        <v>52</v>
      </c>
      <c r="R62" s="149">
        <f t="shared" si="0"/>
        <v>176124</v>
      </c>
      <c r="S62" s="149">
        <f t="shared" si="1"/>
        <v>85280</v>
      </c>
      <c r="T62" s="149">
        <f t="shared" si="2"/>
        <v>90844</v>
      </c>
    </row>
    <row r="63" spans="1:20" s="149" customFormat="1" ht="11.25" customHeight="1">
      <c r="A63" s="154" t="s">
        <v>264</v>
      </c>
      <c r="B63" s="458">
        <v>3331</v>
      </c>
      <c r="C63" s="459"/>
      <c r="D63" s="458">
        <v>1661</v>
      </c>
      <c r="E63" s="459"/>
      <c r="F63" s="458">
        <v>1670</v>
      </c>
      <c r="G63" s="155"/>
      <c r="H63" s="338"/>
      <c r="I63" s="154" t="s">
        <v>263</v>
      </c>
      <c r="J63" s="458">
        <v>9551</v>
      </c>
      <c r="K63" s="459"/>
      <c r="L63" s="458">
        <v>3919</v>
      </c>
      <c r="M63" s="459"/>
      <c r="N63" s="458">
        <v>5632</v>
      </c>
      <c r="O63" s="153"/>
      <c r="Q63" s="149">
        <v>53</v>
      </c>
      <c r="R63" s="149">
        <f t="shared" si="0"/>
        <v>176543</v>
      </c>
      <c r="S63" s="149">
        <f t="shared" si="1"/>
        <v>88033</v>
      </c>
      <c r="T63" s="149">
        <f t="shared" si="2"/>
        <v>88510</v>
      </c>
    </row>
    <row r="64" spans="1:20" s="149" customFormat="1" ht="11.25" customHeight="1">
      <c r="A64" s="154" t="s">
        <v>262</v>
      </c>
      <c r="B64" s="458">
        <v>3229</v>
      </c>
      <c r="C64" s="459"/>
      <c r="D64" s="458">
        <v>1568</v>
      </c>
      <c r="E64" s="459"/>
      <c r="F64" s="458">
        <v>1661</v>
      </c>
      <c r="G64" s="155"/>
      <c r="H64" s="338"/>
      <c r="I64" s="154" t="s">
        <v>261</v>
      </c>
      <c r="J64" s="458">
        <v>5945</v>
      </c>
      <c r="K64" s="459"/>
      <c r="L64" s="458">
        <v>2252</v>
      </c>
      <c r="M64" s="459"/>
      <c r="N64" s="458">
        <v>3693</v>
      </c>
      <c r="O64" s="153"/>
      <c r="Q64" s="149">
        <v>54</v>
      </c>
      <c r="R64" s="149">
        <f t="shared" si="0"/>
        <v>174366</v>
      </c>
      <c r="S64" s="149">
        <f t="shared" si="1"/>
        <v>84672</v>
      </c>
      <c r="T64" s="149">
        <f t="shared" si="2"/>
        <v>89694</v>
      </c>
    </row>
    <row r="65" spans="1:20" s="149" customFormat="1" ht="11.25" customHeight="1">
      <c r="A65" s="154" t="s">
        <v>260</v>
      </c>
      <c r="B65" s="458">
        <v>3050</v>
      </c>
      <c r="C65" s="459"/>
      <c r="D65" s="458">
        <v>1476</v>
      </c>
      <c r="E65" s="459"/>
      <c r="F65" s="458">
        <v>1574</v>
      </c>
      <c r="G65" s="155"/>
      <c r="H65" s="338"/>
      <c r="I65" s="154" t="s">
        <v>259</v>
      </c>
      <c r="J65" s="458">
        <v>2777</v>
      </c>
      <c r="K65" s="459"/>
      <c r="L65" s="458">
        <v>823</v>
      </c>
      <c r="M65" s="459"/>
      <c r="N65" s="458">
        <v>1954</v>
      </c>
      <c r="O65" s="153"/>
      <c r="Q65" s="149">
        <v>55</v>
      </c>
      <c r="R65" s="149">
        <f t="shared" si="0"/>
        <v>167750</v>
      </c>
      <c r="S65" s="149">
        <f t="shared" si="1"/>
        <v>81180</v>
      </c>
      <c r="T65" s="149">
        <f t="shared" si="2"/>
        <v>86570</v>
      </c>
    </row>
    <row r="66" spans="1:20" s="149" customFormat="1" ht="11.25" customHeight="1">
      <c r="A66" s="154" t="s">
        <v>258</v>
      </c>
      <c r="B66" s="458">
        <v>3044</v>
      </c>
      <c r="C66" s="459"/>
      <c r="D66" s="458">
        <v>1504</v>
      </c>
      <c r="E66" s="459"/>
      <c r="F66" s="458">
        <v>1540</v>
      </c>
      <c r="G66" s="158"/>
      <c r="H66" s="337"/>
      <c r="I66" s="154" t="s">
        <v>257</v>
      </c>
      <c r="J66" s="458">
        <v>711</v>
      </c>
      <c r="K66" s="459"/>
      <c r="L66" s="458">
        <v>176</v>
      </c>
      <c r="M66" s="459"/>
      <c r="N66" s="458">
        <v>535</v>
      </c>
      <c r="O66" s="153"/>
      <c r="Q66" s="149">
        <v>56</v>
      </c>
      <c r="R66" s="149">
        <f t="shared" si="0"/>
        <v>170464</v>
      </c>
      <c r="S66" s="149">
        <f t="shared" si="1"/>
        <v>84224</v>
      </c>
      <c r="T66" s="149">
        <f t="shared" si="2"/>
        <v>86240</v>
      </c>
    </row>
    <row r="67" spans="1:20" s="149" customFormat="1" ht="11.25" customHeight="1">
      <c r="A67" s="154" t="s">
        <v>256</v>
      </c>
      <c r="B67" s="458">
        <v>2985</v>
      </c>
      <c r="C67" s="459"/>
      <c r="D67" s="458">
        <v>1461</v>
      </c>
      <c r="E67" s="459"/>
      <c r="F67" s="458">
        <v>1524</v>
      </c>
      <c r="G67" s="155"/>
      <c r="H67" s="338"/>
      <c r="I67" s="171"/>
      <c r="J67" s="169"/>
      <c r="K67" s="170"/>
      <c r="L67" s="169"/>
      <c r="M67" s="170"/>
      <c r="N67" s="169"/>
      <c r="O67" s="168"/>
      <c r="Q67" s="149">
        <v>57</v>
      </c>
      <c r="R67" s="149">
        <f t="shared" si="0"/>
        <v>170145</v>
      </c>
      <c r="S67" s="149">
        <f t="shared" si="1"/>
        <v>83277</v>
      </c>
      <c r="T67" s="149">
        <f t="shared" si="2"/>
        <v>86868</v>
      </c>
    </row>
    <row r="68" spans="1:20" s="149" customFormat="1" ht="11.25" customHeight="1">
      <c r="A68" s="154" t="s">
        <v>255</v>
      </c>
      <c r="B68" s="458">
        <v>2208</v>
      </c>
      <c r="C68" s="459"/>
      <c r="D68" s="458">
        <v>1050</v>
      </c>
      <c r="E68" s="459"/>
      <c r="F68" s="458">
        <v>1158</v>
      </c>
      <c r="G68" s="155"/>
      <c r="H68" s="338"/>
      <c r="I68" s="167"/>
      <c r="J68" s="165"/>
      <c r="K68" s="166"/>
      <c r="L68" s="165"/>
      <c r="M68" s="166"/>
      <c r="N68" s="165"/>
      <c r="O68" s="164"/>
      <c r="Q68" s="149">
        <v>58</v>
      </c>
      <c r="R68" s="149">
        <f t="shared" si="0"/>
        <v>128064</v>
      </c>
      <c r="S68" s="149">
        <f t="shared" si="1"/>
        <v>60900</v>
      </c>
      <c r="T68" s="149">
        <f t="shared" si="2"/>
        <v>67164</v>
      </c>
    </row>
    <row r="69" spans="1:20" s="149" customFormat="1" ht="11.25" customHeight="1">
      <c r="A69" s="154" t="s">
        <v>254</v>
      </c>
      <c r="B69" s="458">
        <v>2812</v>
      </c>
      <c r="C69" s="459"/>
      <c r="D69" s="458">
        <v>1392</v>
      </c>
      <c r="E69" s="459"/>
      <c r="F69" s="458">
        <v>1420</v>
      </c>
      <c r="G69" s="155"/>
      <c r="H69" s="338"/>
      <c r="I69" s="163"/>
      <c r="J69" s="161"/>
      <c r="K69" s="162"/>
      <c r="L69" s="161"/>
      <c r="M69" s="162"/>
      <c r="N69" s="161"/>
      <c r="O69" s="160"/>
      <c r="Q69" s="149">
        <v>59</v>
      </c>
      <c r="R69" s="149">
        <f t="shared" si="0"/>
        <v>165908</v>
      </c>
      <c r="S69" s="149">
        <f t="shared" si="1"/>
        <v>82128</v>
      </c>
      <c r="T69" s="149">
        <f t="shared" si="2"/>
        <v>83780</v>
      </c>
    </row>
    <row r="70" spans="1:20" s="149" customFormat="1" ht="11.25" customHeight="1">
      <c r="A70" s="154" t="s">
        <v>253</v>
      </c>
      <c r="B70" s="458">
        <v>2587</v>
      </c>
      <c r="C70" s="459"/>
      <c r="D70" s="458">
        <v>1296</v>
      </c>
      <c r="E70" s="459"/>
      <c r="F70" s="458">
        <v>1291</v>
      </c>
      <c r="G70" s="155"/>
      <c r="H70" s="338"/>
      <c r="I70" s="159" t="s">
        <v>252</v>
      </c>
      <c r="J70" s="156"/>
      <c r="K70" s="157"/>
      <c r="L70" s="156"/>
      <c r="M70" s="157"/>
      <c r="N70" s="156"/>
      <c r="O70" s="153"/>
      <c r="Q70" s="149">
        <v>60</v>
      </c>
      <c r="R70" s="149">
        <f t="shared" si="0"/>
        <v>155220</v>
      </c>
      <c r="S70" s="149">
        <f t="shared" si="1"/>
        <v>77760</v>
      </c>
      <c r="T70" s="149">
        <f t="shared" si="2"/>
        <v>77460</v>
      </c>
    </row>
    <row r="71" spans="1:20" s="149" customFormat="1" ht="11.25" customHeight="1">
      <c r="A71" s="154" t="s">
        <v>251</v>
      </c>
      <c r="B71" s="458">
        <v>2454</v>
      </c>
      <c r="C71" s="459"/>
      <c r="D71" s="458">
        <v>1228</v>
      </c>
      <c r="E71" s="459"/>
      <c r="F71" s="458">
        <v>1226</v>
      </c>
      <c r="G71" s="155"/>
      <c r="H71" s="338"/>
      <c r="I71" s="154" t="s">
        <v>244</v>
      </c>
      <c r="J71" s="458">
        <v>25584</v>
      </c>
      <c r="K71" s="459"/>
      <c r="L71" s="458">
        <v>12917</v>
      </c>
      <c r="M71" s="459"/>
      <c r="N71" s="458">
        <v>12667</v>
      </c>
      <c r="O71" s="153"/>
      <c r="Q71" s="149">
        <v>61</v>
      </c>
      <c r="R71" s="149">
        <f t="shared" si="0"/>
        <v>149694</v>
      </c>
      <c r="S71" s="149">
        <f t="shared" si="1"/>
        <v>74908</v>
      </c>
      <c r="T71" s="149">
        <f t="shared" si="2"/>
        <v>74786</v>
      </c>
    </row>
    <row r="72" spans="1:20" s="149" customFormat="1" ht="11.25" customHeight="1">
      <c r="A72" s="154" t="s">
        <v>250</v>
      </c>
      <c r="B72" s="458">
        <v>2307</v>
      </c>
      <c r="C72" s="459"/>
      <c r="D72" s="458">
        <v>1177</v>
      </c>
      <c r="E72" s="459"/>
      <c r="F72" s="458">
        <v>1130</v>
      </c>
      <c r="G72" s="155"/>
      <c r="H72" s="338"/>
      <c r="I72" s="154" t="s">
        <v>242</v>
      </c>
      <c r="J72" s="458">
        <v>117861</v>
      </c>
      <c r="K72" s="459"/>
      <c r="L72" s="458">
        <v>58641</v>
      </c>
      <c r="M72" s="459"/>
      <c r="N72" s="458">
        <v>59220</v>
      </c>
      <c r="O72" s="153"/>
      <c r="Q72" s="149">
        <v>62</v>
      </c>
      <c r="R72" s="149">
        <f t="shared" si="0"/>
        <v>143034</v>
      </c>
      <c r="S72" s="149">
        <f t="shared" si="1"/>
        <v>72974</v>
      </c>
      <c r="T72" s="149">
        <f t="shared" si="2"/>
        <v>70060</v>
      </c>
    </row>
    <row r="73" spans="1:20" s="149" customFormat="1" ht="11.25" customHeight="1">
      <c r="A73" s="154" t="s">
        <v>249</v>
      </c>
      <c r="B73" s="458">
        <v>2114</v>
      </c>
      <c r="C73" s="459"/>
      <c r="D73" s="458">
        <v>1053</v>
      </c>
      <c r="E73" s="459"/>
      <c r="F73" s="458">
        <v>1061</v>
      </c>
      <c r="G73" s="158"/>
      <c r="H73" s="337"/>
      <c r="I73" s="154" t="s">
        <v>240</v>
      </c>
      <c r="J73" s="458">
        <v>51554</v>
      </c>
      <c r="K73" s="459"/>
      <c r="L73" s="458">
        <v>21834</v>
      </c>
      <c r="M73" s="459"/>
      <c r="N73" s="458">
        <v>29720</v>
      </c>
      <c r="O73" s="153"/>
      <c r="Q73" s="149">
        <v>63</v>
      </c>
      <c r="R73" s="149">
        <f t="shared" si="0"/>
        <v>133182</v>
      </c>
      <c r="S73" s="149">
        <f t="shared" si="1"/>
        <v>66339</v>
      </c>
      <c r="T73" s="149">
        <f t="shared" si="2"/>
        <v>66843</v>
      </c>
    </row>
    <row r="74" spans="1:20" s="149" customFormat="1" ht="11.25" customHeight="1">
      <c r="A74" s="154" t="s">
        <v>248</v>
      </c>
      <c r="B74" s="458">
        <v>1998</v>
      </c>
      <c r="C74" s="459"/>
      <c r="D74" s="458">
        <v>944</v>
      </c>
      <c r="E74" s="459"/>
      <c r="F74" s="458">
        <v>1054</v>
      </c>
      <c r="G74" s="155"/>
      <c r="H74" s="338"/>
      <c r="I74" s="154" t="s">
        <v>238</v>
      </c>
      <c r="J74" s="458">
        <v>30929</v>
      </c>
      <c r="K74" s="461"/>
      <c r="L74" s="458">
        <v>12383</v>
      </c>
      <c r="M74" s="461"/>
      <c r="N74" s="458">
        <v>18546</v>
      </c>
      <c r="O74" s="153"/>
      <c r="Q74" s="149">
        <v>64</v>
      </c>
      <c r="R74" s="149">
        <f t="shared" si="0"/>
        <v>127872</v>
      </c>
      <c r="S74" s="149">
        <f t="shared" si="1"/>
        <v>60416</v>
      </c>
      <c r="T74" s="149">
        <f t="shared" si="2"/>
        <v>67456</v>
      </c>
    </row>
    <row r="75" spans="1:20" s="149" customFormat="1" ht="11.25" customHeight="1">
      <c r="A75" s="154" t="s">
        <v>247</v>
      </c>
      <c r="B75" s="458">
        <v>2039</v>
      </c>
      <c r="C75" s="459"/>
      <c r="D75" s="458">
        <v>989</v>
      </c>
      <c r="E75" s="459"/>
      <c r="F75" s="458">
        <v>1050</v>
      </c>
      <c r="G75" s="155"/>
      <c r="H75" s="338"/>
      <c r="I75" s="154" t="s">
        <v>246</v>
      </c>
      <c r="J75" s="458"/>
      <c r="K75" s="459"/>
      <c r="L75" s="458"/>
      <c r="M75" s="459"/>
      <c r="N75" s="458"/>
      <c r="O75" s="153"/>
      <c r="Q75" s="149">
        <v>65</v>
      </c>
      <c r="R75" s="149">
        <f t="shared" ref="R75:R80" si="3">Q75*B75</f>
        <v>132535</v>
      </c>
      <c r="S75" s="149">
        <f t="shared" ref="S75:S80" si="4">Q75*D75</f>
        <v>64285</v>
      </c>
      <c r="T75" s="149">
        <f t="shared" ref="T75:T80" si="5">Q75*F75</f>
        <v>68250</v>
      </c>
    </row>
    <row r="76" spans="1:20" s="149" customFormat="1" ht="11.25" customHeight="1">
      <c r="A76" s="154" t="s">
        <v>245</v>
      </c>
      <c r="B76" s="458">
        <v>1878</v>
      </c>
      <c r="C76" s="459"/>
      <c r="D76" s="458">
        <v>918</v>
      </c>
      <c r="E76" s="459"/>
      <c r="F76" s="458">
        <v>960</v>
      </c>
      <c r="G76" s="155"/>
      <c r="H76" s="338"/>
      <c r="I76" s="154" t="s">
        <v>244</v>
      </c>
      <c r="J76" s="462">
        <v>13.12006728239632</v>
      </c>
      <c r="K76" s="463"/>
      <c r="L76" s="462">
        <v>13.830949117697447</v>
      </c>
      <c r="M76" s="463"/>
      <c r="N76" s="462">
        <v>12.466660761561704</v>
      </c>
      <c r="O76" s="153"/>
      <c r="Q76" s="149">
        <v>66</v>
      </c>
      <c r="R76" s="149">
        <f t="shared" si="3"/>
        <v>123948</v>
      </c>
      <c r="S76" s="149">
        <f t="shared" si="4"/>
        <v>60588</v>
      </c>
      <c r="T76" s="149">
        <f t="shared" si="5"/>
        <v>63360</v>
      </c>
    </row>
    <row r="77" spans="1:20" s="149" customFormat="1" ht="11.25" customHeight="1">
      <c r="A77" s="154" t="s">
        <v>243</v>
      </c>
      <c r="B77" s="458">
        <v>1788</v>
      </c>
      <c r="C77" s="459"/>
      <c r="D77" s="458">
        <v>872</v>
      </c>
      <c r="E77" s="459"/>
      <c r="F77" s="458">
        <v>916</v>
      </c>
      <c r="G77" s="155"/>
      <c r="H77" s="338"/>
      <c r="I77" s="154" t="s">
        <v>242</v>
      </c>
      <c r="J77" s="462">
        <v>60.441848419735486</v>
      </c>
      <c r="K77" s="463"/>
      <c r="L77" s="462">
        <v>62.790174747301698</v>
      </c>
      <c r="M77" s="463"/>
      <c r="N77" s="462">
        <v>58.283385987185923</v>
      </c>
      <c r="O77" s="153"/>
      <c r="Q77" s="149">
        <v>67</v>
      </c>
      <c r="R77" s="149">
        <f t="shared" si="3"/>
        <v>119796</v>
      </c>
      <c r="S77" s="149">
        <f t="shared" si="4"/>
        <v>58424</v>
      </c>
      <c r="T77" s="149">
        <f t="shared" si="5"/>
        <v>61372</v>
      </c>
    </row>
    <row r="78" spans="1:20" s="149" customFormat="1" ht="11.25" customHeight="1">
      <c r="A78" s="154" t="s">
        <v>241</v>
      </c>
      <c r="B78" s="458">
        <v>1905</v>
      </c>
      <c r="C78" s="459"/>
      <c r="D78" s="458">
        <v>870</v>
      </c>
      <c r="E78" s="459"/>
      <c r="F78" s="458">
        <v>1035</v>
      </c>
      <c r="G78" s="155"/>
      <c r="H78" s="338"/>
      <c r="I78" s="154" t="s">
        <v>240</v>
      </c>
      <c r="J78" s="462">
        <v>26.43808429786819</v>
      </c>
      <c r="K78" s="463"/>
      <c r="L78" s="462">
        <v>23.378876135000855</v>
      </c>
      <c r="M78" s="463"/>
      <c r="N78" s="462">
        <v>29.249953251252375</v>
      </c>
      <c r="O78" s="153"/>
      <c r="Q78" s="149">
        <v>68</v>
      </c>
      <c r="R78" s="149">
        <f t="shared" si="3"/>
        <v>129540</v>
      </c>
      <c r="S78" s="149">
        <f t="shared" si="4"/>
        <v>59160</v>
      </c>
      <c r="T78" s="149">
        <f t="shared" si="5"/>
        <v>70380</v>
      </c>
    </row>
    <row r="79" spans="1:20" s="149" customFormat="1" ht="11.25" customHeight="1">
      <c r="A79" s="154" t="s">
        <v>239</v>
      </c>
      <c r="B79" s="458">
        <v>1894</v>
      </c>
      <c r="C79" s="459"/>
      <c r="D79" s="458">
        <v>872</v>
      </c>
      <c r="E79" s="459"/>
      <c r="F79" s="458">
        <v>1022</v>
      </c>
      <c r="G79" s="155"/>
      <c r="H79" s="338"/>
      <c r="I79" s="154" t="s">
        <v>238</v>
      </c>
      <c r="J79" s="462">
        <v>15.860618958488242</v>
      </c>
      <c r="K79" s="463"/>
      <c r="L79" s="462">
        <v>13.258597798620924</v>
      </c>
      <c r="M79" s="463"/>
      <c r="N79" s="462">
        <v>18.25232016848901</v>
      </c>
      <c r="O79" s="153"/>
      <c r="Q79" s="149">
        <v>69</v>
      </c>
      <c r="R79" s="149">
        <f t="shared" si="3"/>
        <v>130686</v>
      </c>
      <c r="S79" s="149">
        <f t="shared" si="4"/>
        <v>60168</v>
      </c>
      <c r="T79" s="149">
        <f t="shared" si="5"/>
        <v>70518</v>
      </c>
    </row>
    <row r="80" spans="1:20" s="149" customFormat="1" ht="11.25" customHeight="1" thickBot="1">
      <c r="A80" s="151" t="s">
        <v>237</v>
      </c>
      <c r="B80" s="464">
        <v>1982</v>
      </c>
      <c r="C80" s="465"/>
      <c r="D80" s="464">
        <v>884</v>
      </c>
      <c r="E80" s="465"/>
      <c r="F80" s="464">
        <v>1098</v>
      </c>
      <c r="G80" s="152"/>
      <c r="H80" s="337"/>
      <c r="I80" s="151" t="s">
        <v>236</v>
      </c>
      <c r="J80" s="466">
        <v>47.103721044723308</v>
      </c>
      <c r="K80" s="467"/>
      <c r="L80" s="466">
        <v>45.484356261778309</v>
      </c>
      <c r="M80" s="467"/>
      <c r="N80" s="466">
        <v>48.592159004792975</v>
      </c>
      <c r="O80" s="150"/>
      <c r="Q80" s="149">
        <v>70</v>
      </c>
      <c r="R80" s="149">
        <f t="shared" si="3"/>
        <v>138740</v>
      </c>
      <c r="S80" s="149">
        <f t="shared" si="4"/>
        <v>61880</v>
      </c>
      <c r="T80" s="149">
        <f t="shared" si="5"/>
        <v>76860</v>
      </c>
    </row>
    <row r="81" spans="1:20">
      <c r="A81" s="148"/>
      <c r="B81" s="147"/>
      <c r="C81" s="147"/>
      <c r="D81" s="147"/>
      <c r="E81" s="147"/>
      <c r="F81" s="147"/>
      <c r="G81" s="147"/>
      <c r="H81" s="147"/>
      <c r="I81" s="148"/>
      <c r="J81" s="147"/>
      <c r="K81" s="147"/>
      <c r="L81" s="147"/>
      <c r="M81" s="147"/>
      <c r="N81" s="147"/>
      <c r="O81" s="147"/>
      <c r="Q81" s="149">
        <v>71</v>
      </c>
      <c r="R81" s="149">
        <f>Q81*J10</f>
        <v>142923</v>
      </c>
      <c r="S81" s="145">
        <f>Q81*L10</f>
        <v>63971</v>
      </c>
      <c r="T81" s="145">
        <f>Q81*N10</f>
        <v>78952</v>
      </c>
    </row>
    <row r="82" spans="1:20">
      <c r="Q82" s="149">
        <v>72</v>
      </c>
      <c r="R82" s="149">
        <f t="shared" ref="R82:R109" si="6">Q82*J11</f>
        <v>157752</v>
      </c>
      <c r="S82" s="145">
        <f t="shared" ref="S82:S109" si="7">Q82*L11</f>
        <v>71136</v>
      </c>
      <c r="T82" s="145">
        <f t="shared" ref="T82:T109" si="8">Q82*N11</f>
        <v>86616</v>
      </c>
    </row>
    <row r="83" spans="1:20">
      <c r="N83" s="146"/>
      <c r="Q83" s="149">
        <v>73</v>
      </c>
      <c r="R83" s="149">
        <f t="shared" si="6"/>
        <v>176514</v>
      </c>
      <c r="S83" s="145">
        <f t="shared" si="7"/>
        <v>77380</v>
      </c>
      <c r="T83" s="145">
        <f t="shared" si="8"/>
        <v>99134</v>
      </c>
    </row>
    <row r="84" spans="1:20">
      <c r="Q84" s="149">
        <v>74</v>
      </c>
      <c r="R84" s="149">
        <f t="shared" si="6"/>
        <v>186258</v>
      </c>
      <c r="S84" s="145">
        <f t="shared" si="7"/>
        <v>81178</v>
      </c>
      <c r="T84" s="145">
        <f t="shared" si="8"/>
        <v>105080</v>
      </c>
    </row>
    <row r="85" spans="1:20">
      <c r="Q85" s="149">
        <v>75</v>
      </c>
      <c r="R85" s="149">
        <f t="shared" si="6"/>
        <v>217950</v>
      </c>
      <c r="S85" s="145">
        <f t="shared" si="7"/>
        <v>99675</v>
      </c>
      <c r="T85" s="145">
        <f t="shared" si="8"/>
        <v>118275</v>
      </c>
    </row>
    <row r="86" spans="1:20">
      <c r="Q86" s="149">
        <v>76</v>
      </c>
      <c r="R86" s="149">
        <f t="shared" si="6"/>
        <v>216220</v>
      </c>
      <c r="S86" s="145">
        <f t="shared" si="7"/>
        <v>96444</v>
      </c>
      <c r="T86" s="145">
        <f t="shared" si="8"/>
        <v>119776</v>
      </c>
    </row>
    <row r="87" spans="1:20">
      <c r="Q87" s="149">
        <v>77</v>
      </c>
      <c r="R87" s="149">
        <f t="shared" si="6"/>
        <v>206129</v>
      </c>
      <c r="S87" s="145">
        <f t="shared" si="7"/>
        <v>89320</v>
      </c>
      <c r="T87" s="145">
        <f t="shared" si="8"/>
        <v>116809</v>
      </c>
    </row>
    <row r="88" spans="1:20">
      <c r="Q88" s="149">
        <v>78</v>
      </c>
      <c r="R88" s="149">
        <f t="shared" si="6"/>
        <v>128466</v>
      </c>
      <c r="S88" s="145">
        <f t="shared" si="7"/>
        <v>56316</v>
      </c>
      <c r="T88" s="145">
        <f t="shared" si="8"/>
        <v>72150</v>
      </c>
    </row>
    <row r="89" spans="1:20">
      <c r="Q89" s="149">
        <v>79</v>
      </c>
      <c r="R89" s="149">
        <f t="shared" si="6"/>
        <v>141410</v>
      </c>
      <c r="S89" s="145">
        <f t="shared" si="7"/>
        <v>57354</v>
      </c>
      <c r="T89" s="145">
        <f t="shared" si="8"/>
        <v>84056</v>
      </c>
    </row>
    <row r="90" spans="1:20">
      <c r="Q90" s="149">
        <v>80</v>
      </c>
      <c r="R90" s="149">
        <f t="shared" si="6"/>
        <v>168480</v>
      </c>
      <c r="S90" s="145">
        <f t="shared" si="7"/>
        <v>68800</v>
      </c>
      <c r="T90" s="145">
        <f t="shared" si="8"/>
        <v>99680</v>
      </c>
    </row>
    <row r="91" spans="1:20">
      <c r="Q91" s="149">
        <v>81</v>
      </c>
      <c r="R91" s="149">
        <f t="shared" si="6"/>
        <v>160299</v>
      </c>
      <c r="S91" s="145">
        <f t="shared" si="7"/>
        <v>65934</v>
      </c>
      <c r="T91" s="145">
        <f t="shared" si="8"/>
        <v>94365</v>
      </c>
    </row>
    <row r="92" spans="1:20">
      <c r="Q92" s="149">
        <v>82</v>
      </c>
      <c r="R92" s="149">
        <f t="shared" si="6"/>
        <v>165066</v>
      </c>
      <c r="S92" s="145">
        <f t="shared" si="7"/>
        <v>68962</v>
      </c>
      <c r="T92" s="145">
        <f t="shared" si="8"/>
        <v>96104</v>
      </c>
    </row>
    <row r="93" spans="1:20">
      <c r="Q93" s="149">
        <v>83</v>
      </c>
      <c r="R93" s="149">
        <f t="shared" si="6"/>
        <v>161103</v>
      </c>
      <c r="S93" s="145">
        <f t="shared" si="7"/>
        <v>66732</v>
      </c>
      <c r="T93" s="145">
        <f t="shared" si="8"/>
        <v>94371</v>
      </c>
    </row>
    <row r="94" spans="1:20">
      <c r="Q94" s="149">
        <v>84</v>
      </c>
      <c r="R94" s="149">
        <f t="shared" si="6"/>
        <v>127008</v>
      </c>
      <c r="S94" s="145">
        <f t="shared" si="7"/>
        <v>50400</v>
      </c>
      <c r="T94" s="145">
        <f t="shared" si="8"/>
        <v>76608</v>
      </c>
    </row>
    <row r="95" spans="1:20">
      <c r="Q95" s="149">
        <v>85</v>
      </c>
      <c r="R95" s="149">
        <f t="shared" si="6"/>
        <v>115175</v>
      </c>
      <c r="S95" s="145">
        <f t="shared" si="7"/>
        <v>46155</v>
      </c>
      <c r="T95" s="145">
        <f t="shared" si="8"/>
        <v>69020</v>
      </c>
    </row>
    <row r="96" spans="1:20">
      <c r="Q96" s="149">
        <v>86</v>
      </c>
      <c r="R96" s="149">
        <f t="shared" si="6"/>
        <v>110424</v>
      </c>
      <c r="S96" s="145">
        <f t="shared" si="7"/>
        <v>41796</v>
      </c>
      <c r="T96" s="145">
        <f t="shared" si="8"/>
        <v>68628</v>
      </c>
    </row>
    <row r="97" spans="17:20">
      <c r="Q97" s="149">
        <v>87</v>
      </c>
      <c r="R97" s="149">
        <f t="shared" si="6"/>
        <v>102225</v>
      </c>
      <c r="S97" s="145">
        <f t="shared" si="7"/>
        <v>39933</v>
      </c>
      <c r="T97" s="145">
        <f t="shared" si="8"/>
        <v>62292</v>
      </c>
    </row>
    <row r="98" spans="17:20">
      <c r="Q98" s="149">
        <v>88</v>
      </c>
      <c r="R98" s="149">
        <f t="shared" si="6"/>
        <v>103400</v>
      </c>
      <c r="S98" s="145">
        <f t="shared" si="7"/>
        <v>36696</v>
      </c>
      <c r="T98" s="145">
        <f t="shared" si="8"/>
        <v>66704</v>
      </c>
    </row>
    <row r="99" spans="17:20">
      <c r="Q99" s="149">
        <v>89</v>
      </c>
      <c r="R99" s="149">
        <f t="shared" si="6"/>
        <v>85084</v>
      </c>
      <c r="S99" s="145">
        <f t="shared" si="7"/>
        <v>30883</v>
      </c>
      <c r="T99" s="145">
        <f t="shared" si="8"/>
        <v>54201</v>
      </c>
    </row>
    <row r="100" spans="17:20">
      <c r="Q100" s="149">
        <v>90</v>
      </c>
      <c r="R100" s="149">
        <f t="shared" si="6"/>
        <v>68850</v>
      </c>
      <c r="S100" s="145">
        <f t="shared" si="7"/>
        <v>21420</v>
      </c>
      <c r="T100" s="145">
        <f t="shared" si="8"/>
        <v>47430</v>
      </c>
    </row>
    <row r="101" spans="17:20">
      <c r="Q101" s="149">
        <v>91</v>
      </c>
      <c r="R101" s="149">
        <f t="shared" si="6"/>
        <v>63336</v>
      </c>
      <c r="S101" s="145">
        <f t="shared" si="7"/>
        <v>19019</v>
      </c>
      <c r="T101" s="145">
        <f t="shared" si="8"/>
        <v>44317</v>
      </c>
    </row>
    <row r="102" spans="17:20">
      <c r="Q102" s="149">
        <v>92</v>
      </c>
      <c r="R102" s="149">
        <f t="shared" si="6"/>
        <v>54372</v>
      </c>
      <c r="S102" s="145">
        <f t="shared" si="7"/>
        <v>15548</v>
      </c>
      <c r="T102" s="145">
        <f t="shared" si="8"/>
        <v>38824</v>
      </c>
    </row>
    <row r="103" spans="17:20">
      <c r="Q103" s="149">
        <v>93</v>
      </c>
      <c r="R103" s="149">
        <f t="shared" si="6"/>
        <v>38967</v>
      </c>
      <c r="S103" s="145">
        <f t="shared" si="7"/>
        <v>11067</v>
      </c>
      <c r="T103" s="145">
        <f t="shared" si="8"/>
        <v>27900</v>
      </c>
    </row>
    <row r="104" spans="17:20">
      <c r="Q104" s="149">
        <v>94</v>
      </c>
      <c r="R104" s="149">
        <f t="shared" si="6"/>
        <v>28764</v>
      </c>
      <c r="S104" s="145">
        <f t="shared" si="7"/>
        <v>8272</v>
      </c>
      <c r="T104" s="145">
        <f t="shared" si="8"/>
        <v>20492</v>
      </c>
    </row>
    <row r="105" spans="17:20">
      <c r="Q105" s="149">
        <v>95</v>
      </c>
      <c r="R105" s="149">
        <f t="shared" si="6"/>
        <v>21660</v>
      </c>
      <c r="S105" s="145">
        <f t="shared" si="7"/>
        <v>5415</v>
      </c>
      <c r="T105" s="145">
        <f t="shared" si="8"/>
        <v>16245</v>
      </c>
    </row>
    <row r="106" spans="17:20">
      <c r="Q106" s="149">
        <v>96</v>
      </c>
      <c r="R106" s="149">
        <f t="shared" si="6"/>
        <v>19776</v>
      </c>
      <c r="S106" s="145">
        <f t="shared" si="7"/>
        <v>5088</v>
      </c>
      <c r="T106" s="145">
        <f t="shared" si="8"/>
        <v>14688</v>
      </c>
    </row>
    <row r="107" spans="17:20">
      <c r="Q107" s="149">
        <v>97</v>
      </c>
      <c r="R107" s="149">
        <f t="shared" si="6"/>
        <v>13677</v>
      </c>
      <c r="S107" s="145">
        <f t="shared" si="7"/>
        <v>3686</v>
      </c>
      <c r="T107" s="145">
        <f t="shared" si="8"/>
        <v>9991</v>
      </c>
    </row>
    <row r="108" spans="17:20">
      <c r="Q108" s="149">
        <v>98</v>
      </c>
      <c r="R108" s="149">
        <f t="shared" si="6"/>
        <v>6762</v>
      </c>
      <c r="S108" s="145">
        <f t="shared" si="7"/>
        <v>1568</v>
      </c>
      <c r="T108" s="145">
        <f t="shared" si="8"/>
        <v>5194</v>
      </c>
    </row>
    <row r="109" spans="17:20">
      <c r="Q109" s="149">
        <v>99</v>
      </c>
      <c r="R109" s="149">
        <f t="shared" si="6"/>
        <v>6633</v>
      </c>
      <c r="S109" s="145">
        <f t="shared" si="7"/>
        <v>1188</v>
      </c>
      <c r="T109" s="145">
        <f t="shared" si="8"/>
        <v>5445</v>
      </c>
    </row>
    <row r="110" spans="17:20">
      <c r="Q110" s="149">
        <v>100</v>
      </c>
      <c r="R110" s="149">
        <f>Q110*J40</f>
        <v>8000</v>
      </c>
      <c r="S110" s="145">
        <f>Q110*L40</f>
        <v>700</v>
      </c>
      <c r="T110" s="145">
        <f>Q110*N40</f>
        <v>7300</v>
      </c>
    </row>
    <row r="111" spans="17:20">
      <c r="R111" s="145">
        <f>SUM(R10:R110)</f>
        <v>9087679</v>
      </c>
      <c r="S111" s="145">
        <f>SUM(S10:S110)</f>
        <v>4201179</v>
      </c>
      <c r="T111" s="145">
        <f>SUM(T10:T110)</f>
        <v>4886500</v>
      </c>
    </row>
    <row r="112" spans="17:20">
      <c r="R112" s="145">
        <f>R111/B8+0.5</f>
        <v>47.102287120843059</v>
      </c>
      <c r="S112" s="145">
        <f>S111/D8+0.5</f>
        <v>45.482429654374918</v>
      </c>
      <c r="T112" s="145">
        <f>T111/F8+0.5</f>
        <v>48.591212392603019</v>
      </c>
    </row>
  </sheetData>
  <mergeCells count="10">
    <mergeCell ref="A1:O1"/>
    <mergeCell ref="L3:O3"/>
    <mergeCell ref="A4:A6"/>
    <mergeCell ref="B4:C6"/>
    <mergeCell ref="D4:E6"/>
    <mergeCell ref="F4:G6"/>
    <mergeCell ref="I4:I6"/>
    <mergeCell ref="J4:K6"/>
    <mergeCell ref="L4:M6"/>
    <mergeCell ref="N4:O6"/>
  </mergeCells>
  <phoneticPr fontId="3"/>
  <printOptions horizontalCentered="1"/>
  <pageMargins left="0.78740157480314965" right="0.78740157480314965" top="0.59055118110236227" bottom="0.59055118110236227" header="0.19685039370078741" footer="0.39370078740157483"/>
  <pageSetup paperSize="9" orientation="portrait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6"/>
  <sheetViews>
    <sheetView view="pageBreakPreview" zoomScaleNormal="100" zoomScaleSheetLayoutView="100" workbookViewId="0">
      <pane ySplit="5" topLeftCell="A6" activePane="bottomLeft" state="frozen"/>
      <selection activeCell="A38" sqref="A38:J38"/>
      <selection pane="bottomLeft" activeCell="A38" sqref="A38:J38"/>
    </sheetView>
  </sheetViews>
  <sheetFormatPr defaultColWidth="11" defaultRowHeight="14.25"/>
  <cols>
    <col min="1" max="3" width="4.125" style="36" customWidth="1"/>
    <col min="4" max="4" width="7.5" style="36" customWidth="1"/>
    <col min="5" max="5" width="7.5" style="192" customWidth="1"/>
    <col min="6" max="10" width="7.5" style="36" customWidth="1"/>
    <col min="11" max="12" width="8.375" style="36" bestFit="1" customWidth="1"/>
    <col min="13" max="14" width="5.75" style="66" customWidth="1"/>
    <col min="15" max="15" width="7.5" style="66" customWidth="1"/>
    <col min="16" max="16" width="11" style="191" customWidth="1"/>
    <col min="17" max="18" width="5.75" style="66" customWidth="1"/>
    <col min="19" max="23" width="3.625" style="36" customWidth="1"/>
    <col min="24" max="24" width="10.5" style="36" customWidth="1"/>
    <col min="25" max="25" width="8" style="36" customWidth="1"/>
    <col min="26" max="26" width="10" style="36" customWidth="1"/>
    <col min="27" max="27" width="6" style="36" customWidth="1"/>
    <col min="28" max="28" width="26" style="36" customWidth="1"/>
    <col min="29" max="36" width="8" style="36" customWidth="1"/>
    <col min="37" max="48" width="10" style="36" customWidth="1"/>
    <col min="49" max="16384" width="11" style="36"/>
  </cols>
  <sheetData>
    <row r="1" spans="1:26" ht="21" customHeight="1">
      <c r="A1" s="498" t="s">
        <v>407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  <c r="L1" s="498"/>
      <c r="N1" s="193"/>
      <c r="R1" s="193"/>
      <c r="S1" s="1"/>
      <c r="T1" s="1"/>
      <c r="Y1" s="1"/>
      <c r="Z1" s="1"/>
    </row>
    <row r="2" spans="1:26" ht="11.25" customHeight="1">
      <c r="A2" s="1"/>
      <c r="B2" s="1"/>
      <c r="C2" s="1"/>
      <c r="D2" s="1"/>
      <c r="E2" s="30"/>
      <c r="K2" s="1"/>
      <c r="L2" s="1"/>
      <c r="N2" s="193"/>
      <c r="R2" s="193"/>
      <c r="S2" s="1"/>
      <c r="T2" s="1"/>
      <c r="Y2" s="1"/>
      <c r="Z2" s="1"/>
    </row>
    <row r="3" spans="1:26" ht="15" thickBot="1">
      <c r="A3" s="326"/>
      <c r="B3" s="326"/>
      <c r="C3" s="326"/>
      <c r="D3" s="326"/>
      <c r="E3" s="327"/>
      <c r="F3" s="326"/>
      <c r="G3" s="326"/>
      <c r="H3" s="326"/>
      <c r="I3" s="326"/>
      <c r="J3" s="326"/>
      <c r="K3" s="571" t="s">
        <v>406</v>
      </c>
      <c r="L3" s="571"/>
      <c r="Y3" s="1"/>
      <c r="Z3" s="1"/>
    </row>
    <row r="4" spans="1:26" ht="19.5" customHeight="1">
      <c r="A4" s="572" t="s">
        <v>405</v>
      </c>
      <c r="B4" s="573"/>
      <c r="C4" s="574"/>
      <c r="D4" s="581" t="s">
        <v>404</v>
      </c>
      <c r="E4" s="579"/>
      <c r="F4" s="582"/>
      <c r="G4" s="581" t="s">
        <v>403</v>
      </c>
      <c r="H4" s="579"/>
      <c r="I4" s="582"/>
      <c r="J4" s="578" t="s">
        <v>402</v>
      </c>
      <c r="K4" s="579"/>
      <c r="L4" s="580"/>
      <c r="N4" s="193"/>
      <c r="O4" s="252">
        <f>F26/194782*1000</f>
        <v>-5.3855079011407625</v>
      </c>
      <c r="R4" s="193"/>
      <c r="T4" s="1"/>
      <c r="U4" s="1"/>
      <c r="X4" s="1"/>
      <c r="Y4" s="1"/>
    </row>
    <row r="5" spans="1:26" ht="27" customHeight="1">
      <c r="A5" s="575"/>
      <c r="B5" s="576"/>
      <c r="C5" s="577"/>
      <c r="D5" s="251" t="s">
        <v>401</v>
      </c>
      <c r="E5" s="251" t="s">
        <v>400</v>
      </c>
      <c r="F5" s="251" t="s">
        <v>399</v>
      </c>
      <c r="G5" s="251" t="s">
        <v>398</v>
      </c>
      <c r="H5" s="251" t="s">
        <v>397</v>
      </c>
      <c r="I5" s="251" t="s">
        <v>396</v>
      </c>
      <c r="J5" s="328" t="s">
        <v>395</v>
      </c>
      <c r="K5" s="393" t="s">
        <v>394</v>
      </c>
      <c r="L5" s="250" t="s">
        <v>233</v>
      </c>
      <c r="N5" s="248"/>
      <c r="O5" s="252">
        <f>I26/194782*1000</f>
        <v>-0.25669723075027462</v>
      </c>
      <c r="P5" s="249"/>
      <c r="R5" s="248"/>
      <c r="S5" s="247"/>
      <c r="T5" s="247"/>
      <c r="U5" s="247"/>
      <c r="V5" s="247"/>
      <c r="W5" s="247"/>
      <c r="X5" s="247"/>
      <c r="Y5" s="247"/>
      <c r="Z5" s="247"/>
    </row>
    <row r="6" spans="1:26" ht="18.75" customHeight="1">
      <c r="A6" s="235" t="s">
        <v>393</v>
      </c>
      <c r="B6" s="220">
        <v>28</v>
      </c>
      <c r="C6" s="219" t="s">
        <v>388</v>
      </c>
      <c r="D6" s="244">
        <v>1748</v>
      </c>
      <c r="E6" s="245">
        <v>1607</v>
      </c>
      <c r="F6" s="246">
        <v>141</v>
      </c>
      <c r="G6" s="245">
        <v>7953</v>
      </c>
      <c r="H6" s="244">
        <v>8266</v>
      </c>
      <c r="I6" s="243">
        <v>-313</v>
      </c>
      <c r="J6" s="332">
        <v>0.69848661233993015</v>
      </c>
      <c r="K6" s="394">
        <v>-1.5505412032794195</v>
      </c>
      <c r="L6" s="227">
        <v>-0.85205459093948932</v>
      </c>
      <c r="N6" s="239"/>
      <c r="O6" s="231"/>
      <c r="P6" s="242"/>
      <c r="Q6" s="198"/>
      <c r="R6" s="229"/>
      <c r="S6" s="2"/>
      <c r="T6" s="2"/>
      <c r="U6" s="2"/>
      <c r="V6" s="2"/>
      <c r="W6" s="2"/>
      <c r="X6" s="2"/>
      <c r="Y6" s="2"/>
      <c r="Z6" s="2"/>
    </row>
    <row r="7" spans="1:26" ht="18.75" customHeight="1">
      <c r="A7" s="235" t="s">
        <v>393</v>
      </c>
      <c r="B7" s="220">
        <v>29</v>
      </c>
      <c r="C7" s="219" t="s">
        <v>388</v>
      </c>
      <c r="D7" s="244">
        <v>1714</v>
      </c>
      <c r="E7" s="245">
        <v>1672</v>
      </c>
      <c r="F7" s="246">
        <v>42</v>
      </c>
      <c r="G7" s="245">
        <v>8351</v>
      </c>
      <c r="H7" s="244">
        <v>8065</v>
      </c>
      <c r="I7" s="243">
        <v>286</v>
      </c>
      <c r="J7" s="329">
        <v>0.20772232470955967</v>
      </c>
      <c r="K7" s="394">
        <v>1.4144901158793826</v>
      </c>
      <c r="L7" s="227">
        <v>1.6222124405889422</v>
      </c>
      <c r="N7" s="239"/>
      <c r="O7" s="231"/>
      <c r="P7" s="242"/>
      <c r="Q7" s="198"/>
      <c r="R7" s="229"/>
      <c r="S7" s="2"/>
      <c r="T7" s="2"/>
      <c r="U7" s="2"/>
      <c r="V7" s="2"/>
      <c r="W7" s="2"/>
      <c r="X7" s="2"/>
      <c r="Y7" s="2"/>
      <c r="Z7" s="2"/>
    </row>
    <row r="8" spans="1:26" ht="18.75" customHeight="1">
      <c r="A8" s="235" t="s">
        <v>393</v>
      </c>
      <c r="B8" s="220">
        <v>30</v>
      </c>
      <c r="C8" s="219" t="s">
        <v>388</v>
      </c>
      <c r="D8" s="244">
        <v>1588</v>
      </c>
      <c r="E8" s="245">
        <v>1705</v>
      </c>
      <c r="F8" s="246">
        <v>-117</v>
      </c>
      <c r="G8" s="245">
        <v>9066</v>
      </c>
      <c r="H8" s="244">
        <v>7881</v>
      </c>
      <c r="I8" s="243">
        <v>1185</v>
      </c>
      <c r="J8" s="331">
        <v>-0.57561460388367669</v>
      </c>
      <c r="K8" s="394">
        <v>5.8299427829244177</v>
      </c>
      <c r="L8" s="227">
        <v>5.2543281790407406</v>
      </c>
      <c r="N8" s="239"/>
      <c r="O8" s="200"/>
      <c r="P8" s="242"/>
      <c r="Q8" s="198"/>
      <c r="R8" s="229"/>
      <c r="S8" s="2"/>
      <c r="T8" s="2"/>
      <c r="U8" s="2"/>
      <c r="V8" s="2"/>
      <c r="W8" s="2"/>
      <c r="X8" s="2"/>
      <c r="Y8" s="2"/>
      <c r="Z8" s="2"/>
    </row>
    <row r="9" spans="1:26" ht="18.75" customHeight="1">
      <c r="A9" s="235" t="s">
        <v>393</v>
      </c>
      <c r="B9" s="241">
        <v>31</v>
      </c>
      <c r="C9" s="240" t="s">
        <v>388</v>
      </c>
      <c r="D9" s="233">
        <v>1678</v>
      </c>
      <c r="E9" s="233">
        <v>1742</v>
      </c>
      <c r="F9" s="234">
        <v>-64</v>
      </c>
      <c r="G9" s="233">
        <v>8542</v>
      </c>
      <c r="H9" s="233">
        <v>8200</v>
      </c>
      <c r="I9" s="232">
        <v>342</v>
      </c>
      <c r="J9" s="330">
        <v>-0.31</v>
      </c>
      <c r="K9" s="395">
        <v>1.68</v>
      </c>
      <c r="L9" s="222">
        <v>1.37</v>
      </c>
      <c r="N9" s="239"/>
      <c r="O9" s="205"/>
      <c r="P9" s="199"/>
      <c r="Q9" s="198"/>
      <c r="R9" s="229"/>
      <c r="S9" s="2"/>
      <c r="T9" s="2"/>
      <c r="U9" s="2"/>
      <c r="V9" s="2"/>
      <c r="W9" s="2"/>
      <c r="X9" s="2"/>
      <c r="Y9" s="2"/>
      <c r="Z9" s="2"/>
    </row>
    <row r="10" spans="1:26" ht="18.75" customHeight="1">
      <c r="A10" s="238" t="s">
        <v>393</v>
      </c>
      <c r="B10" s="220">
        <v>2</v>
      </c>
      <c r="C10" s="219" t="s">
        <v>388</v>
      </c>
      <c r="D10" s="236">
        <v>1649</v>
      </c>
      <c r="E10" s="236">
        <v>1827</v>
      </c>
      <c r="F10" s="237">
        <v>-178</v>
      </c>
      <c r="G10" s="236">
        <v>8022</v>
      </c>
      <c r="H10" s="236">
        <v>7874</v>
      </c>
      <c r="I10" s="207">
        <v>148</v>
      </c>
      <c r="J10" s="329">
        <v>-0.87</v>
      </c>
      <c r="K10" s="394">
        <v>0.73</v>
      </c>
      <c r="L10" s="227">
        <v>-0.14000000000000001</v>
      </c>
      <c r="O10" s="231"/>
      <c r="Q10" s="198"/>
      <c r="R10" s="229"/>
      <c r="S10" s="2"/>
      <c r="T10" s="2"/>
      <c r="U10" s="2"/>
      <c r="V10" s="2"/>
      <c r="W10" s="2"/>
      <c r="X10" s="2"/>
      <c r="Y10" s="2"/>
      <c r="Z10" s="2"/>
    </row>
    <row r="11" spans="1:26" ht="18.75" customHeight="1">
      <c r="A11" s="235" t="s">
        <v>389</v>
      </c>
      <c r="B11" s="220">
        <v>3</v>
      </c>
      <c r="C11" s="219" t="s">
        <v>388</v>
      </c>
      <c r="D11" s="233">
        <v>1526</v>
      </c>
      <c r="E11" s="233">
        <v>1931</v>
      </c>
      <c r="F11" s="234">
        <v>-405</v>
      </c>
      <c r="G11" s="233">
        <v>7686</v>
      </c>
      <c r="H11" s="233">
        <v>7812</v>
      </c>
      <c r="I11" s="232">
        <v>-126</v>
      </c>
      <c r="J11" s="330">
        <v>-1.9952901299648238</v>
      </c>
      <c r="K11" s="395">
        <v>-0.62075692932238968</v>
      </c>
      <c r="L11" s="222">
        <v>-2.6160470592872134</v>
      </c>
      <c r="O11" s="231"/>
      <c r="Q11" s="198"/>
      <c r="R11" s="229"/>
      <c r="S11" s="2"/>
      <c r="T11" s="2"/>
      <c r="U11" s="2"/>
      <c r="V11" s="2"/>
      <c r="W11" s="2"/>
      <c r="X11" s="2"/>
      <c r="Y11" s="2"/>
      <c r="Z11" s="2"/>
    </row>
    <row r="12" spans="1:26" ht="18.75" customHeight="1">
      <c r="A12" s="230" t="s">
        <v>389</v>
      </c>
      <c r="B12" s="220">
        <v>4</v>
      </c>
      <c r="C12" s="219" t="s">
        <v>388</v>
      </c>
      <c r="D12" s="210">
        <v>1432</v>
      </c>
      <c r="E12" s="210">
        <v>2144</v>
      </c>
      <c r="F12" s="228">
        <v>-712</v>
      </c>
      <c r="G12" s="210">
        <v>8198</v>
      </c>
      <c r="H12" s="210">
        <v>7925</v>
      </c>
      <c r="I12" s="228">
        <v>273</v>
      </c>
      <c r="J12" s="329">
        <v>-3.5077693149011222</v>
      </c>
      <c r="K12" s="394">
        <v>1.3449733468651777</v>
      </c>
      <c r="L12" s="227">
        <v>-2.1627959680359448</v>
      </c>
      <c r="O12" s="205"/>
      <c r="P12" s="199"/>
      <c r="Q12" s="226"/>
      <c r="R12" s="229"/>
      <c r="S12" s="2"/>
      <c r="T12" s="2"/>
      <c r="U12" s="2"/>
      <c r="V12" s="2"/>
      <c r="W12" s="2"/>
      <c r="X12" s="2"/>
      <c r="Y12" s="2"/>
      <c r="Z12" s="2"/>
    </row>
    <row r="13" spans="1:26" ht="18.75" customHeight="1">
      <c r="A13" s="221" t="s">
        <v>389</v>
      </c>
      <c r="B13" s="220">
        <v>5</v>
      </c>
      <c r="C13" s="219" t="s">
        <v>388</v>
      </c>
      <c r="D13" s="210">
        <v>1399</v>
      </c>
      <c r="E13" s="210">
        <v>2142</v>
      </c>
      <c r="F13" s="228">
        <v>-743</v>
      </c>
      <c r="G13" s="210">
        <v>7477</v>
      </c>
      <c r="H13" s="210">
        <v>7890</v>
      </c>
      <c r="I13" s="228">
        <v>-413</v>
      </c>
      <c r="J13" s="329">
        <v>-3.689487196039388</v>
      </c>
      <c r="K13" s="394">
        <v>-2.0508185894539261</v>
      </c>
      <c r="L13" s="227">
        <v>-5.7403057854933142</v>
      </c>
      <c r="O13" s="205"/>
      <c r="P13" s="199"/>
      <c r="Q13" s="226"/>
    </row>
    <row r="14" spans="1:26" s="66" customFormat="1" ht="18.75" customHeight="1">
      <c r="A14" s="209"/>
      <c r="B14" s="565" t="s">
        <v>387</v>
      </c>
      <c r="C14" s="566"/>
      <c r="D14" s="212">
        <v>115</v>
      </c>
      <c r="E14" s="212">
        <v>237</v>
      </c>
      <c r="F14" s="214">
        <v>-122</v>
      </c>
      <c r="G14" s="213">
        <v>463</v>
      </c>
      <c r="H14" s="212">
        <v>456</v>
      </c>
      <c r="I14" s="211">
        <v>7</v>
      </c>
      <c r="J14" s="331">
        <v>-0.70922223023873221</v>
      </c>
      <c r="K14" s="396">
        <v>0.40693078784189551</v>
      </c>
      <c r="L14" s="206">
        <v>-0.3022914423968367</v>
      </c>
      <c r="N14" s="195"/>
      <c r="O14" s="205"/>
      <c r="P14" s="199"/>
      <c r="Q14" s="198"/>
      <c r="R14" s="195"/>
      <c r="S14" s="195"/>
      <c r="T14" s="195"/>
      <c r="U14" s="195"/>
      <c r="V14" s="195"/>
      <c r="W14" s="195"/>
      <c r="X14" s="195"/>
      <c r="Y14" s="195"/>
      <c r="Z14" s="195"/>
    </row>
    <row r="15" spans="1:26" s="66" customFormat="1" ht="18.75" customHeight="1">
      <c r="A15" s="209"/>
      <c r="B15" s="565" t="s">
        <v>386</v>
      </c>
      <c r="C15" s="566"/>
      <c r="D15" s="212">
        <v>106</v>
      </c>
      <c r="E15" s="212">
        <v>178</v>
      </c>
      <c r="F15" s="214">
        <v>-72</v>
      </c>
      <c r="G15" s="213">
        <v>435</v>
      </c>
      <c r="H15" s="212">
        <v>493</v>
      </c>
      <c r="I15" s="211">
        <v>-58</v>
      </c>
      <c r="J15" s="331">
        <v>-0.46366608137939602</v>
      </c>
      <c r="K15" s="396">
        <v>-0.28652728925423865</v>
      </c>
      <c r="L15" s="206">
        <v>-0.75019337063363467</v>
      </c>
      <c r="N15" s="186"/>
      <c r="O15" s="205"/>
      <c r="P15" s="199"/>
      <c r="Q15" s="198"/>
      <c r="R15" s="186"/>
      <c r="S15" s="186"/>
      <c r="T15" s="186"/>
      <c r="U15" s="186"/>
      <c r="V15" s="197"/>
      <c r="W15" s="196"/>
      <c r="X15" s="195"/>
      <c r="Y15" s="195"/>
    </row>
    <row r="16" spans="1:26" s="66" customFormat="1" ht="18.75" customHeight="1">
      <c r="A16" s="209"/>
      <c r="B16" s="565" t="s">
        <v>385</v>
      </c>
      <c r="C16" s="566"/>
      <c r="D16" s="208">
        <v>108</v>
      </c>
      <c r="E16" s="208">
        <v>178</v>
      </c>
      <c r="F16" s="207">
        <v>-70</v>
      </c>
      <c r="G16" s="208">
        <v>1257</v>
      </c>
      <c r="H16" s="208">
        <v>1623</v>
      </c>
      <c r="I16" s="207">
        <v>-366</v>
      </c>
      <c r="J16" s="331">
        <v>-0.40742362521236258</v>
      </c>
      <c r="K16" s="396">
        <v>-1.6341594172901337</v>
      </c>
      <c r="L16" s="206">
        <v>-2.0415830425024963</v>
      </c>
      <c r="N16" s="186"/>
      <c r="O16" s="205"/>
      <c r="P16" s="199"/>
      <c r="Q16" s="198"/>
      <c r="R16" s="186"/>
      <c r="S16" s="186"/>
      <c r="T16" s="186"/>
      <c r="U16" s="186"/>
      <c r="V16" s="197"/>
      <c r="W16" s="196"/>
      <c r="X16" s="195"/>
      <c r="Y16" s="195"/>
    </row>
    <row r="17" spans="1:25" s="66" customFormat="1" ht="18.75" customHeight="1">
      <c r="A17" s="209"/>
      <c r="B17" s="565" t="s">
        <v>384</v>
      </c>
      <c r="C17" s="566"/>
      <c r="D17" s="208">
        <v>118</v>
      </c>
      <c r="E17" s="208">
        <v>168</v>
      </c>
      <c r="F17" s="207">
        <v>-50</v>
      </c>
      <c r="G17" s="208">
        <v>849</v>
      </c>
      <c r="H17" s="208">
        <v>821</v>
      </c>
      <c r="I17" s="207">
        <v>28</v>
      </c>
      <c r="J17" s="331">
        <v>-0.30136696753823644</v>
      </c>
      <c r="K17" s="396">
        <v>0.13871137136006501</v>
      </c>
      <c r="L17" s="206">
        <v>-0.16265559617817144</v>
      </c>
      <c r="N17" s="186"/>
      <c r="O17" s="205"/>
      <c r="P17" s="199"/>
      <c r="Q17" s="198"/>
      <c r="R17" s="186"/>
      <c r="S17" s="186"/>
      <c r="T17" s="186"/>
      <c r="U17" s="186"/>
      <c r="V17" s="197"/>
      <c r="W17" s="196"/>
      <c r="X17" s="195"/>
      <c r="Y17" s="195"/>
    </row>
    <row r="18" spans="1:25" s="66" customFormat="1" ht="18.75" customHeight="1">
      <c r="A18" s="209" t="s">
        <v>60</v>
      </c>
      <c r="B18" s="565" t="s">
        <v>383</v>
      </c>
      <c r="C18" s="566"/>
      <c r="D18" s="208">
        <v>129</v>
      </c>
      <c r="E18" s="208">
        <v>163</v>
      </c>
      <c r="F18" s="207">
        <v>-34</v>
      </c>
      <c r="G18" s="208">
        <v>588</v>
      </c>
      <c r="H18" s="208">
        <v>544</v>
      </c>
      <c r="I18" s="207">
        <v>44</v>
      </c>
      <c r="J18" s="331">
        <v>-0.19834052430942017</v>
      </c>
      <c r="K18" s="396">
        <v>0.21096655285127686</v>
      </c>
      <c r="L18" s="206">
        <v>1.2626028541856682E-2</v>
      </c>
      <c r="N18" s="186"/>
      <c r="O18" s="205"/>
      <c r="P18" s="199"/>
      <c r="Q18" s="198"/>
      <c r="R18" s="186"/>
      <c r="S18" s="186"/>
      <c r="T18" s="186"/>
      <c r="U18" s="186"/>
      <c r="V18" s="197"/>
      <c r="W18" s="196"/>
      <c r="X18" s="195"/>
      <c r="Y18" s="195"/>
    </row>
    <row r="19" spans="1:25" s="66" customFormat="1" ht="18.75" customHeight="1">
      <c r="A19" s="209"/>
      <c r="B19" s="565" t="s">
        <v>382</v>
      </c>
      <c r="C19" s="566"/>
      <c r="D19" s="208">
        <v>107</v>
      </c>
      <c r="E19" s="208">
        <v>146</v>
      </c>
      <c r="F19" s="207">
        <v>-39</v>
      </c>
      <c r="G19" s="208">
        <v>473</v>
      </c>
      <c r="H19" s="208">
        <v>535</v>
      </c>
      <c r="I19" s="207">
        <v>-62</v>
      </c>
      <c r="J19" s="331">
        <v>-0.23508020966479395</v>
      </c>
      <c r="K19" s="396">
        <v>-0.30716486826590572</v>
      </c>
      <c r="L19" s="206">
        <v>-0.54224507793069965</v>
      </c>
      <c r="N19" s="186"/>
      <c r="O19" s="205"/>
      <c r="P19" s="199"/>
      <c r="Q19" s="198"/>
      <c r="R19" s="186"/>
      <c r="S19" s="186"/>
      <c r="T19" s="186"/>
      <c r="U19" s="186"/>
      <c r="V19" s="197"/>
      <c r="W19" s="196"/>
      <c r="X19" s="195"/>
      <c r="Y19" s="195"/>
    </row>
    <row r="20" spans="1:25" s="66" customFormat="1" ht="18.75" customHeight="1">
      <c r="A20" s="209"/>
      <c r="B20" s="565" t="s">
        <v>381</v>
      </c>
      <c r="C20" s="566"/>
      <c r="D20" s="208">
        <v>120</v>
      </c>
      <c r="E20" s="208">
        <v>176</v>
      </c>
      <c r="F20" s="207">
        <v>-56</v>
      </c>
      <c r="G20" s="208">
        <v>836</v>
      </c>
      <c r="H20" s="208">
        <v>625</v>
      </c>
      <c r="I20" s="207">
        <v>211</v>
      </c>
      <c r="J20" s="331">
        <v>-0.32682586369410765</v>
      </c>
      <c r="K20" s="396">
        <v>1.0121368479372315</v>
      </c>
      <c r="L20" s="206">
        <v>0.68531098424312376</v>
      </c>
      <c r="N20" s="186"/>
      <c r="O20" s="205"/>
      <c r="P20" s="199"/>
      <c r="Q20" s="198"/>
      <c r="R20" s="186"/>
      <c r="S20" s="186"/>
      <c r="T20" s="186"/>
      <c r="U20" s="186"/>
      <c r="V20" s="197"/>
      <c r="W20" s="196"/>
      <c r="X20" s="195"/>
      <c r="Y20" s="195"/>
    </row>
    <row r="21" spans="1:25" s="66" customFormat="1" ht="18.75" customHeight="1">
      <c r="A21" s="209"/>
      <c r="B21" s="565" t="s">
        <v>380</v>
      </c>
      <c r="C21" s="566"/>
      <c r="D21" s="208">
        <v>117</v>
      </c>
      <c r="E21" s="208">
        <v>172</v>
      </c>
      <c r="F21" s="207">
        <v>-55</v>
      </c>
      <c r="G21" s="208">
        <v>651</v>
      </c>
      <c r="H21" s="208">
        <v>638</v>
      </c>
      <c r="I21" s="207">
        <v>13</v>
      </c>
      <c r="J21" s="331">
        <v>-0.32074326159548805</v>
      </c>
      <c r="K21" s="396">
        <v>6.4388311045071811E-2</v>
      </c>
      <c r="L21" s="206">
        <v>-0.25635495055041624</v>
      </c>
      <c r="N21" s="186"/>
      <c r="O21" s="205"/>
      <c r="P21" s="199"/>
      <c r="Q21" s="198"/>
      <c r="R21" s="186"/>
      <c r="S21" s="186"/>
      <c r="T21" s="186"/>
      <c r="U21" s="186"/>
      <c r="V21" s="197"/>
      <c r="W21" s="196"/>
      <c r="X21" s="195"/>
      <c r="Y21" s="195"/>
    </row>
    <row r="22" spans="1:25" s="66" customFormat="1" ht="18.75" customHeight="1">
      <c r="A22" s="209"/>
      <c r="B22" s="565" t="s">
        <v>379</v>
      </c>
      <c r="C22" s="566"/>
      <c r="D22" s="208">
        <v>120</v>
      </c>
      <c r="E22" s="208">
        <v>162</v>
      </c>
      <c r="F22" s="207">
        <v>-42</v>
      </c>
      <c r="G22" s="208">
        <v>483</v>
      </c>
      <c r="H22" s="208">
        <v>547</v>
      </c>
      <c r="I22" s="207">
        <v>-64</v>
      </c>
      <c r="J22" s="331">
        <v>-0.25314825273211861</v>
      </c>
      <c r="K22" s="396">
        <v>-0.31705456310872004</v>
      </c>
      <c r="L22" s="206">
        <v>-0.57020281584083865</v>
      </c>
      <c r="N22" s="186"/>
      <c r="O22" s="205"/>
      <c r="P22" s="199"/>
      <c r="Q22" s="198"/>
      <c r="R22" s="186"/>
      <c r="S22" s="186"/>
      <c r="T22" s="186"/>
      <c r="U22" s="186"/>
      <c r="V22" s="197"/>
      <c r="W22" s="196"/>
      <c r="X22" s="195"/>
      <c r="Y22" s="195"/>
    </row>
    <row r="23" spans="1:25" s="66" customFormat="1" ht="18.75" customHeight="1">
      <c r="A23" s="209"/>
      <c r="B23" s="565" t="s">
        <v>392</v>
      </c>
      <c r="C23" s="566"/>
      <c r="D23" s="208">
        <v>128</v>
      </c>
      <c r="E23" s="208">
        <v>185</v>
      </c>
      <c r="F23" s="207">
        <v>-57</v>
      </c>
      <c r="G23" s="208">
        <v>512</v>
      </c>
      <c r="H23" s="208">
        <v>548</v>
      </c>
      <c r="I23" s="207">
        <v>-36</v>
      </c>
      <c r="J23" s="331">
        <v>-0.33265049776857947</v>
      </c>
      <c r="K23" s="396">
        <v>-0.17268086401829646</v>
      </c>
      <c r="L23" s="206">
        <v>-0.50533136178687599</v>
      </c>
      <c r="N23" s="186"/>
      <c r="O23" s="205"/>
      <c r="P23" s="199"/>
      <c r="Q23" s="198"/>
      <c r="R23" s="186"/>
      <c r="S23" s="186"/>
      <c r="T23" s="186"/>
      <c r="U23" s="186"/>
      <c r="V23" s="197"/>
      <c r="W23" s="196"/>
      <c r="X23" s="195"/>
      <c r="Y23" s="195"/>
    </row>
    <row r="24" spans="1:25" s="66" customFormat="1" ht="18.75" customHeight="1">
      <c r="A24" s="209"/>
      <c r="B24" s="565" t="s">
        <v>391</v>
      </c>
      <c r="C24" s="566"/>
      <c r="D24" s="208">
        <v>120</v>
      </c>
      <c r="E24" s="208">
        <v>191</v>
      </c>
      <c r="F24" s="207">
        <v>-71</v>
      </c>
      <c r="G24" s="208">
        <v>406</v>
      </c>
      <c r="H24" s="208">
        <v>485</v>
      </c>
      <c r="I24" s="207">
        <v>-79</v>
      </c>
      <c r="J24" s="331">
        <v>-0.42836339232731163</v>
      </c>
      <c r="K24" s="396">
        <v>-0.39175043018164324</v>
      </c>
      <c r="L24" s="206">
        <v>-0.82011382250895482</v>
      </c>
      <c r="N24" s="186"/>
      <c r="O24" s="205"/>
      <c r="P24" s="199"/>
      <c r="Q24" s="198"/>
      <c r="R24" s="186"/>
      <c r="S24" s="186"/>
      <c r="T24" s="186"/>
      <c r="U24" s="186"/>
      <c r="V24" s="197"/>
      <c r="W24" s="196"/>
      <c r="X24" s="195"/>
      <c r="Y24" s="195"/>
    </row>
    <row r="25" spans="1:25" s="66" customFormat="1" ht="18.75" customHeight="1">
      <c r="A25" s="225"/>
      <c r="B25" s="586" t="s">
        <v>390</v>
      </c>
      <c r="C25" s="587"/>
      <c r="D25" s="224">
        <v>111</v>
      </c>
      <c r="E25" s="224">
        <v>186</v>
      </c>
      <c r="F25" s="223">
        <v>-75</v>
      </c>
      <c r="G25" s="224">
        <v>524</v>
      </c>
      <c r="H25" s="224">
        <v>575</v>
      </c>
      <c r="I25" s="223">
        <v>-51</v>
      </c>
      <c r="J25" s="434">
        <v>-0.43822584407100051</v>
      </c>
      <c r="K25" s="395">
        <v>-0.24492622517940846</v>
      </c>
      <c r="L25" s="222">
        <v>-0.68315206925040894</v>
      </c>
      <c r="N25" s="186"/>
      <c r="O25" s="200"/>
      <c r="P25" s="199"/>
      <c r="Q25" s="198"/>
      <c r="R25" s="186"/>
      <c r="S25" s="186"/>
      <c r="T25" s="186"/>
      <c r="U25" s="186"/>
      <c r="V25" s="197"/>
      <c r="W25" s="196"/>
      <c r="X25" s="195"/>
      <c r="Y25" s="195"/>
    </row>
    <row r="26" spans="1:25" s="66" customFormat="1" ht="18.75" customHeight="1">
      <c r="A26" s="221" t="s">
        <v>389</v>
      </c>
      <c r="B26" s="220">
        <v>6</v>
      </c>
      <c r="C26" s="219" t="s">
        <v>388</v>
      </c>
      <c r="D26" s="218">
        <f t="shared" ref="D26:I26" si="0">SUM(D27:D38)</f>
        <v>1243</v>
      </c>
      <c r="E26" s="217">
        <f t="shared" si="0"/>
        <v>2292</v>
      </c>
      <c r="F26" s="216">
        <f t="shared" si="0"/>
        <v>-1049</v>
      </c>
      <c r="G26" s="218">
        <f t="shared" si="0"/>
        <v>7769</v>
      </c>
      <c r="H26" s="217">
        <f t="shared" si="0"/>
        <v>7819</v>
      </c>
      <c r="I26" s="216">
        <f t="shared" si="0"/>
        <v>-50</v>
      </c>
      <c r="J26" s="332">
        <f>F26/$O$38*1000</f>
        <v>-5.3855079011407625</v>
      </c>
      <c r="K26" s="397">
        <f>I26/O38*1000</f>
        <v>-0.25669723075027462</v>
      </c>
      <c r="L26" s="215">
        <f>SUM(J26:K26)</f>
        <v>-5.6422051318910373</v>
      </c>
      <c r="M26" s="66">
        <v>365</v>
      </c>
      <c r="N26" s="66">
        <v>365</v>
      </c>
      <c r="O26" s="343">
        <v>195881</v>
      </c>
      <c r="Q26" s="199" t="s">
        <v>558</v>
      </c>
      <c r="R26" s="186"/>
      <c r="S26" s="186"/>
      <c r="T26" s="186"/>
      <c r="U26" s="186"/>
      <c r="V26" s="197"/>
      <c r="W26" s="196"/>
      <c r="X26" s="195"/>
      <c r="Y26" s="195"/>
    </row>
    <row r="27" spans="1:25" s="66" customFormat="1" ht="18.75" customHeight="1">
      <c r="A27" s="209"/>
      <c r="B27" s="565" t="s">
        <v>387</v>
      </c>
      <c r="C27" s="566"/>
      <c r="D27" s="212">
        <v>108</v>
      </c>
      <c r="E27" s="212">
        <v>210</v>
      </c>
      <c r="F27" s="214">
        <f t="shared" ref="F27:F38" si="1">D27-E27</f>
        <v>-102</v>
      </c>
      <c r="G27" s="213">
        <v>494</v>
      </c>
      <c r="H27" s="212">
        <v>510</v>
      </c>
      <c r="I27" s="211">
        <f t="shared" ref="I27:I38" si="2">G27-H27</f>
        <v>-16</v>
      </c>
      <c r="J27" s="331">
        <f>F27*$M$26/M27/O26*100</f>
        <v>-0.61311088974197792</v>
      </c>
      <c r="K27" s="396">
        <f>I27*M26/$M$27/O26*1000</f>
        <v>-0.96174257214427916</v>
      </c>
      <c r="L27" s="227">
        <f t="shared" ref="L27:L38" si="3">SUM(J27:K27)</f>
        <v>-1.5748534618862571</v>
      </c>
      <c r="M27" s="66">
        <v>31</v>
      </c>
      <c r="N27" s="66">
        <v>31</v>
      </c>
      <c r="O27" s="343">
        <v>195763</v>
      </c>
      <c r="Q27" s="199" t="s">
        <v>559</v>
      </c>
      <c r="R27" s="186"/>
      <c r="S27" s="186"/>
      <c r="T27" s="186"/>
      <c r="U27" s="186"/>
      <c r="V27" s="197"/>
      <c r="W27" s="196"/>
      <c r="X27" s="195"/>
      <c r="Y27" s="195"/>
    </row>
    <row r="28" spans="1:25" s="66" customFormat="1" ht="18.75" customHeight="1">
      <c r="A28" s="209"/>
      <c r="B28" s="565" t="s">
        <v>386</v>
      </c>
      <c r="C28" s="566"/>
      <c r="D28" s="212">
        <v>101</v>
      </c>
      <c r="E28" s="212">
        <v>194</v>
      </c>
      <c r="F28" s="214">
        <f t="shared" si="1"/>
        <v>-93</v>
      </c>
      <c r="G28" s="213">
        <v>446</v>
      </c>
      <c r="H28" s="212">
        <v>475</v>
      </c>
      <c r="I28" s="211">
        <f t="shared" si="2"/>
        <v>-29</v>
      </c>
      <c r="J28" s="331">
        <f t="shared" ref="J28:J38" si="4">F28*$M$26/M27/O26*100</f>
        <v>-0.55901287005886224</v>
      </c>
      <c r="K28" s="396">
        <f t="shared" ref="K28:K38" si="5">I28*M27/$M$27/O27*1000</f>
        <v>-0.14813831009945699</v>
      </c>
      <c r="L28" s="227">
        <f t="shared" si="3"/>
        <v>-0.70715118015831924</v>
      </c>
      <c r="M28" s="66">
        <v>29</v>
      </c>
      <c r="N28" s="66">
        <v>29</v>
      </c>
      <c r="O28" s="343">
        <v>195641</v>
      </c>
      <c r="Q28" s="199" t="s">
        <v>560</v>
      </c>
      <c r="R28" s="186"/>
      <c r="S28" s="186"/>
      <c r="T28" s="186"/>
      <c r="U28" s="186"/>
      <c r="V28" s="197"/>
      <c r="W28" s="196"/>
      <c r="X28" s="195"/>
      <c r="Y28" s="195"/>
    </row>
    <row r="29" spans="1:25" s="66" customFormat="1" ht="18.75" customHeight="1">
      <c r="A29" s="209"/>
      <c r="B29" s="565" t="s">
        <v>385</v>
      </c>
      <c r="C29" s="566"/>
      <c r="D29" s="208">
        <v>107</v>
      </c>
      <c r="E29" s="208">
        <v>199</v>
      </c>
      <c r="F29" s="207">
        <f t="shared" si="1"/>
        <v>-92</v>
      </c>
      <c r="G29" s="208">
        <v>1154</v>
      </c>
      <c r="H29" s="208">
        <v>1564</v>
      </c>
      <c r="I29" s="207">
        <f t="shared" si="2"/>
        <v>-410</v>
      </c>
      <c r="J29" s="331">
        <f t="shared" si="4"/>
        <v>-0.59149636779307568</v>
      </c>
      <c r="K29" s="396">
        <f t="shared" si="5"/>
        <v>-1.9604703875812035</v>
      </c>
      <c r="L29" s="227">
        <f t="shared" si="3"/>
        <v>-2.5519667553742793</v>
      </c>
      <c r="M29" s="66">
        <v>31</v>
      </c>
      <c r="N29" s="66">
        <v>31</v>
      </c>
      <c r="O29" s="343">
        <v>195139</v>
      </c>
      <c r="Q29" s="199" t="s">
        <v>561</v>
      </c>
      <c r="R29" s="186"/>
      <c r="S29" s="186"/>
      <c r="T29" s="186"/>
      <c r="U29" s="186"/>
      <c r="V29" s="197"/>
      <c r="W29" s="196"/>
      <c r="X29" s="195"/>
      <c r="Y29" s="195"/>
    </row>
    <row r="30" spans="1:25" s="66" customFormat="1" ht="18.75" customHeight="1">
      <c r="A30" s="209"/>
      <c r="B30" s="565" t="s">
        <v>384</v>
      </c>
      <c r="C30" s="566"/>
      <c r="D30" s="208">
        <v>90</v>
      </c>
      <c r="E30" s="208">
        <v>189</v>
      </c>
      <c r="F30" s="207">
        <f t="shared" si="1"/>
        <v>-99</v>
      </c>
      <c r="G30" s="208">
        <v>1156</v>
      </c>
      <c r="H30" s="208">
        <v>857</v>
      </c>
      <c r="I30" s="207">
        <f t="shared" si="2"/>
        <v>299</v>
      </c>
      <c r="J30" s="331">
        <f t="shared" si="4"/>
        <v>-0.5958082208178872</v>
      </c>
      <c r="K30" s="396">
        <f t="shared" si="5"/>
        <v>1.5322411204321023</v>
      </c>
      <c r="L30" s="227">
        <f t="shared" si="3"/>
        <v>0.93643289961421505</v>
      </c>
      <c r="M30" s="66">
        <v>30</v>
      </c>
      <c r="N30" s="66">
        <v>30</v>
      </c>
      <c r="O30" s="343">
        <v>195339</v>
      </c>
      <c r="Q30" s="199" t="s">
        <v>562</v>
      </c>
      <c r="R30" s="186"/>
      <c r="S30" s="186"/>
      <c r="T30" s="186"/>
      <c r="U30" s="186"/>
      <c r="V30" s="197"/>
      <c r="W30" s="196"/>
      <c r="X30" s="195"/>
      <c r="Y30" s="195"/>
    </row>
    <row r="31" spans="1:25" s="66" customFormat="1" ht="18.75" customHeight="1">
      <c r="A31" s="209"/>
      <c r="B31" s="565" t="s">
        <v>383</v>
      </c>
      <c r="C31" s="566"/>
      <c r="D31" s="208">
        <v>108</v>
      </c>
      <c r="E31" s="208">
        <v>172</v>
      </c>
      <c r="F31" s="207">
        <f t="shared" si="1"/>
        <v>-64</v>
      </c>
      <c r="G31" s="208">
        <v>602</v>
      </c>
      <c r="H31" s="208">
        <v>558</v>
      </c>
      <c r="I31" s="207">
        <f t="shared" si="2"/>
        <v>44</v>
      </c>
      <c r="J31" s="331">
        <f t="shared" si="4"/>
        <v>-0.39903180126303128</v>
      </c>
      <c r="K31" s="396">
        <f t="shared" si="5"/>
        <v>0.21798332724796543</v>
      </c>
      <c r="L31" s="227">
        <f t="shared" si="3"/>
        <v>-0.18104847401506585</v>
      </c>
      <c r="M31" s="66">
        <v>31</v>
      </c>
      <c r="N31" s="66">
        <v>31</v>
      </c>
      <c r="O31" s="343">
        <v>195319</v>
      </c>
      <c r="Q31" s="199" t="s">
        <v>563</v>
      </c>
      <c r="R31" s="186"/>
      <c r="S31" s="186"/>
      <c r="T31" s="186"/>
      <c r="U31" s="186"/>
      <c r="V31" s="197"/>
      <c r="W31" s="196"/>
      <c r="X31" s="195"/>
      <c r="Y31" s="195"/>
    </row>
    <row r="32" spans="1:25" s="66" customFormat="1" ht="18.75" customHeight="1">
      <c r="A32" s="209"/>
      <c r="B32" s="565" t="s">
        <v>382</v>
      </c>
      <c r="C32" s="566"/>
      <c r="D32" s="208">
        <v>91</v>
      </c>
      <c r="E32" s="208">
        <v>175</v>
      </c>
      <c r="F32" s="207">
        <f t="shared" si="1"/>
        <v>-84</v>
      </c>
      <c r="G32" s="208">
        <v>480</v>
      </c>
      <c r="H32" s="208">
        <v>493</v>
      </c>
      <c r="I32" s="207">
        <f t="shared" si="2"/>
        <v>-13</v>
      </c>
      <c r="J32" s="331">
        <f t="shared" si="4"/>
        <v>-0.50631581919868329</v>
      </c>
      <c r="K32" s="396">
        <f t="shared" si="5"/>
        <v>-6.6557784956916638E-2</v>
      </c>
      <c r="L32" s="227">
        <f t="shared" si="3"/>
        <v>-0.57287360415559996</v>
      </c>
      <c r="M32" s="66">
        <v>30</v>
      </c>
      <c r="N32" s="66">
        <v>30</v>
      </c>
      <c r="O32" s="343">
        <v>195222</v>
      </c>
      <c r="Q32" s="199" t="s">
        <v>564</v>
      </c>
      <c r="R32" s="186"/>
      <c r="S32" s="186"/>
      <c r="T32" s="186"/>
      <c r="U32" s="186"/>
      <c r="V32" s="197"/>
      <c r="W32" s="196"/>
      <c r="X32" s="195"/>
      <c r="Y32" s="195"/>
    </row>
    <row r="33" spans="1:25" s="66" customFormat="1" ht="18.75" customHeight="1">
      <c r="A33" s="209"/>
      <c r="B33" s="565" t="s">
        <v>381</v>
      </c>
      <c r="C33" s="566"/>
      <c r="D33" s="208">
        <v>101</v>
      </c>
      <c r="E33" s="208">
        <v>182</v>
      </c>
      <c r="F33" s="207">
        <f t="shared" si="1"/>
        <v>-81</v>
      </c>
      <c r="G33" s="208">
        <v>723</v>
      </c>
      <c r="H33" s="208">
        <v>672</v>
      </c>
      <c r="I33" s="207">
        <f t="shared" si="2"/>
        <v>51</v>
      </c>
      <c r="J33" s="329">
        <f t="shared" si="4"/>
        <v>-0.50455920826954881</v>
      </c>
      <c r="K33" s="396">
        <f t="shared" si="5"/>
        <v>0.25281391805061632</v>
      </c>
      <c r="L33" s="227">
        <f t="shared" si="3"/>
        <v>-0.25174529021893249</v>
      </c>
      <c r="M33" s="66">
        <v>31</v>
      </c>
      <c r="N33" s="66">
        <v>31</v>
      </c>
      <c r="O33" s="343">
        <v>195192</v>
      </c>
      <c r="Q33" s="199" t="s">
        <v>565</v>
      </c>
      <c r="R33" s="186"/>
      <c r="S33" s="186"/>
      <c r="T33" s="186"/>
      <c r="U33" s="186"/>
      <c r="V33" s="197"/>
      <c r="W33" s="196"/>
      <c r="X33" s="195"/>
      <c r="Y33" s="195"/>
    </row>
    <row r="34" spans="1:25" s="66" customFormat="1" ht="18.75" customHeight="1">
      <c r="A34" s="209"/>
      <c r="B34" s="565" t="s">
        <v>380</v>
      </c>
      <c r="C34" s="566"/>
      <c r="D34" s="208">
        <v>107</v>
      </c>
      <c r="E34" s="208">
        <v>201</v>
      </c>
      <c r="F34" s="207">
        <f t="shared" si="1"/>
        <v>-94</v>
      </c>
      <c r="G34" s="208">
        <v>584</v>
      </c>
      <c r="H34" s="210">
        <v>618</v>
      </c>
      <c r="I34" s="207">
        <f t="shared" si="2"/>
        <v>-34</v>
      </c>
      <c r="J34" s="329">
        <f t="shared" si="4"/>
        <v>-0.56693108028213379</v>
      </c>
      <c r="K34" s="396">
        <f t="shared" si="5"/>
        <v>-0.1741874666994549</v>
      </c>
      <c r="L34" s="227">
        <f t="shared" si="3"/>
        <v>-0.74111854698158863</v>
      </c>
      <c r="M34" s="66">
        <v>31</v>
      </c>
      <c r="N34" s="66">
        <v>31</v>
      </c>
      <c r="O34" s="343">
        <v>195064</v>
      </c>
      <c r="Q34" s="199" t="s">
        <v>566</v>
      </c>
      <c r="R34" s="186"/>
      <c r="S34" s="186"/>
      <c r="T34" s="186"/>
      <c r="U34" s="186"/>
      <c r="V34" s="197"/>
      <c r="W34" s="196"/>
      <c r="X34" s="195"/>
      <c r="Y34" s="195"/>
    </row>
    <row r="35" spans="1:25" s="66" customFormat="1" ht="18.75" customHeight="1">
      <c r="A35" s="209"/>
      <c r="B35" s="565" t="s">
        <v>379</v>
      </c>
      <c r="C35" s="566"/>
      <c r="D35" s="208">
        <v>102</v>
      </c>
      <c r="E35" s="208">
        <v>173</v>
      </c>
      <c r="F35" s="207">
        <f t="shared" si="1"/>
        <v>-71</v>
      </c>
      <c r="G35" s="208">
        <v>559</v>
      </c>
      <c r="H35" s="208">
        <v>547</v>
      </c>
      <c r="I35" s="207">
        <f t="shared" si="2"/>
        <v>12</v>
      </c>
      <c r="J35" s="329">
        <f t="shared" si="4"/>
        <v>-0.42827971532413411</v>
      </c>
      <c r="K35" s="396">
        <f t="shared" si="5"/>
        <v>6.1518270926465154E-2</v>
      </c>
      <c r="L35" s="227">
        <f t="shared" si="3"/>
        <v>-0.36676144439766895</v>
      </c>
      <c r="M35" s="66">
        <v>30</v>
      </c>
      <c r="N35" s="66">
        <v>30</v>
      </c>
      <c r="O35" s="343">
        <v>195005</v>
      </c>
      <c r="Q35" s="199" t="s">
        <v>567</v>
      </c>
      <c r="R35" s="186"/>
      <c r="S35" s="186"/>
      <c r="T35" s="186"/>
      <c r="U35" s="186"/>
      <c r="V35" s="197"/>
      <c r="W35" s="196"/>
      <c r="X35" s="195"/>
      <c r="Y35" s="195"/>
    </row>
    <row r="36" spans="1:25" s="66" customFormat="1" ht="18.75" customHeight="1">
      <c r="A36" s="209"/>
      <c r="B36" s="567" t="s">
        <v>378</v>
      </c>
      <c r="C36" s="568"/>
      <c r="D36" s="224">
        <v>127</v>
      </c>
      <c r="E36" s="224">
        <v>193</v>
      </c>
      <c r="F36" s="223">
        <f t="shared" si="1"/>
        <v>-66</v>
      </c>
      <c r="G36" s="224">
        <v>620</v>
      </c>
      <c r="H36" s="224">
        <v>557</v>
      </c>
      <c r="I36" s="223">
        <f t="shared" si="2"/>
        <v>63</v>
      </c>
      <c r="J36" s="434">
        <f t="shared" si="4"/>
        <v>-0.411659762949596</v>
      </c>
      <c r="K36" s="396">
        <f t="shared" si="5"/>
        <v>0.31264707025709015</v>
      </c>
      <c r="L36" s="227">
        <f t="shared" si="3"/>
        <v>-9.9012692692505844E-2</v>
      </c>
      <c r="M36" s="66">
        <v>31</v>
      </c>
      <c r="N36" s="66">
        <v>31</v>
      </c>
      <c r="O36" s="343">
        <v>195002</v>
      </c>
      <c r="Q36" s="199" t="s">
        <v>568</v>
      </c>
      <c r="R36" s="186"/>
      <c r="S36" s="186"/>
      <c r="T36" s="186"/>
      <c r="U36" s="186"/>
      <c r="V36" s="197"/>
      <c r="W36" s="196"/>
      <c r="X36" s="195"/>
      <c r="Y36" s="195"/>
    </row>
    <row r="37" spans="1:25" s="66" customFormat="1" ht="18.75" customHeight="1">
      <c r="A37" s="414"/>
      <c r="B37" s="565" t="s">
        <v>377</v>
      </c>
      <c r="C37" s="566"/>
      <c r="D37" s="469">
        <v>102</v>
      </c>
      <c r="E37" s="469">
        <v>201</v>
      </c>
      <c r="F37" s="470">
        <f t="shared" si="1"/>
        <v>-99</v>
      </c>
      <c r="G37" s="469">
        <v>460</v>
      </c>
      <c r="H37" s="469">
        <v>456</v>
      </c>
      <c r="I37" s="470">
        <f t="shared" si="2"/>
        <v>4</v>
      </c>
      <c r="J37" s="442">
        <f t="shared" si="4"/>
        <v>-0.59775142242010337</v>
      </c>
      <c r="K37" s="331">
        <f t="shared" si="5"/>
        <v>2.0512610127075621E-2</v>
      </c>
      <c r="L37" s="227">
        <f t="shared" si="3"/>
        <v>-0.57723881229302776</v>
      </c>
      <c r="M37" s="66">
        <v>30</v>
      </c>
      <c r="N37" s="66">
        <v>30</v>
      </c>
      <c r="O37" s="343">
        <v>194907</v>
      </c>
      <c r="Q37" s="199" t="s">
        <v>569</v>
      </c>
      <c r="R37" s="186"/>
      <c r="S37" s="186"/>
      <c r="T37" s="186"/>
      <c r="U37" s="186"/>
      <c r="V37" s="197"/>
      <c r="W37" s="196"/>
      <c r="X37" s="195"/>
      <c r="Y37" s="195"/>
    </row>
    <row r="38" spans="1:25" s="66" customFormat="1" ht="18.75" customHeight="1" thickBot="1">
      <c r="A38" s="204"/>
      <c r="B38" s="569" t="s">
        <v>376</v>
      </c>
      <c r="C38" s="570"/>
      <c r="D38" s="203">
        <v>99</v>
      </c>
      <c r="E38" s="203">
        <v>203</v>
      </c>
      <c r="F38" s="202">
        <f t="shared" si="1"/>
        <v>-104</v>
      </c>
      <c r="G38" s="203">
        <v>491</v>
      </c>
      <c r="H38" s="203">
        <v>512</v>
      </c>
      <c r="I38" s="202">
        <f t="shared" si="2"/>
        <v>-21</v>
      </c>
      <c r="J38" s="201">
        <f t="shared" si="4"/>
        <v>-0.648882233686492</v>
      </c>
      <c r="K38" s="345">
        <f t="shared" si="5"/>
        <v>-0.10426809014125349</v>
      </c>
      <c r="L38" s="342">
        <f t="shared" si="3"/>
        <v>-0.75315032382774549</v>
      </c>
      <c r="M38" s="66">
        <v>31</v>
      </c>
      <c r="N38" s="66">
        <v>31</v>
      </c>
      <c r="O38" s="344">
        <v>194782</v>
      </c>
      <c r="Q38" s="199" t="s">
        <v>570</v>
      </c>
      <c r="R38" s="186"/>
      <c r="S38" s="186"/>
      <c r="T38" s="186"/>
      <c r="U38" s="186"/>
      <c r="V38" s="197"/>
      <c r="W38" s="196"/>
      <c r="X38" s="195"/>
      <c r="Y38" s="195"/>
    </row>
    <row r="39" spans="1:25" s="66" customFormat="1" ht="18.75" customHeight="1">
      <c r="A39" s="585" t="s">
        <v>375</v>
      </c>
      <c r="B39" s="585"/>
      <c r="C39" s="585"/>
      <c r="D39" s="585"/>
      <c r="E39" s="585"/>
      <c r="F39" s="585"/>
      <c r="G39" s="585"/>
      <c r="H39" s="585"/>
      <c r="I39" s="585"/>
      <c r="J39" s="585"/>
      <c r="K39" s="585"/>
      <c r="L39" s="585"/>
      <c r="R39" s="186"/>
      <c r="S39" s="186"/>
      <c r="T39" s="186"/>
      <c r="U39" s="186"/>
      <c r="V39" s="197"/>
      <c r="W39" s="196"/>
      <c r="X39" s="195" t="s">
        <v>60</v>
      </c>
      <c r="Y39" s="195"/>
    </row>
    <row r="40" spans="1:25" ht="18.75" customHeight="1">
      <c r="A40" s="584" t="s">
        <v>374</v>
      </c>
      <c r="B40" s="584"/>
      <c r="C40" s="584"/>
      <c r="D40" s="584"/>
      <c r="E40" s="584"/>
      <c r="F40" s="584"/>
      <c r="G40" s="584"/>
      <c r="H40" s="584"/>
      <c r="I40" s="584"/>
      <c r="J40" s="584"/>
      <c r="K40" s="584"/>
      <c r="L40" s="584"/>
      <c r="M40" s="193"/>
      <c r="N40" s="193"/>
      <c r="O40" s="194"/>
      <c r="P40" s="341"/>
      <c r="R40" s="193"/>
      <c r="S40" s="1"/>
      <c r="T40" s="1"/>
      <c r="U40" s="1"/>
      <c r="V40" s="1"/>
      <c r="W40" s="1"/>
      <c r="X40" s="1"/>
      <c r="Y40" s="1"/>
    </row>
    <row r="41" spans="1:25" ht="18.75" customHeight="1">
      <c r="A41" s="584" t="s">
        <v>373</v>
      </c>
      <c r="B41" s="584"/>
      <c r="C41" s="584"/>
      <c r="D41" s="584"/>
      <c r="E41" s="584"/>
      <c r="F41" s="584"/>
      <c r="G41" s="584"/>
      <c r="H41" s="584"/>
      <c r="I41" s="584"/>
      <c r="J41" s="584"/>
      <c r="K41" s="584"/>
      <c r="L41" s="584"/>
      <c r="M41" s="193"/>
      <c r="N41" s="193"/>
      <c r="R41" s="193"/>
      <c r="S41" s="1"/>
    </row>
    <row r="42" spans="1:25" ht="18.75" customHeight="1">
      <c r="A42" s="584" t="s">
        <v>372</v>
      </c>
      <c r="B42" s="584"/>
      <c r="C42" s="584"/>
      <c r="D42" s="584"/>
      <c r="E42" s="584"/>
      <c r="F42" s="584"/>
      <c r="G42" s="584"/>
      <c r="H42" s="584"/>
      <c r="I42" s="584"/>
      <c r="J42" s="584"/>
      <c r="K42" s="584"/>
      <c r="L42" s="584"/>
      <c r="M42" s="193"/>
      <c r="N42" s="193"/>
      <c r="R42" s="193"/>
      <c r="S42" s="1"/>
      <c r="T42" s="1"/>
      <c r="U42" s="1"/>
      <c r="V42" s="1"/>
      <c r="W42" s="1"/>
      <c r="X42" s="1"/>
      <c r="Y42" s="1"/>
    </row>
    <row r="43" spans="1:25" ht="18.75" customHeight="1">
      <c r="A43" s="584" t="s">
        <v>371</v>
      </c>
      <c r="B43" s="584"/>
      <c r="C43" s="584"/>
      <c r="D43" s="584"/>
      <c r="E43" s="584"/>
      <c r="F43" s="584"/>
      <c r="G43" s="584"/>
      <c r="H43" s="584"/>
      <c r="I43" s="584"/>
      <c r="J43" s="584"/>
      <c r="K43" s="584"/>
      <c r="L43" s="584"/>
      <c r="M43" s="193"/>
      <c r="N43" s="193"/>
      <c r="R43" s="193"/>
      <c r="S43" s="1"/>
      <c r="T43" s="1"/>
      <c r="U43" s="1"/>
      <c r="V43" s="1"/>
      <c r="W43" s="1"/>
      <c r="X43" s="1"/>
      <c r="Y43" s="1"/>
    </row>
    <row r="44" spans="1:25" ht="18.75" customHeight="1">
      <c r="A44" s="584" t="s">
        <v>370</v>
      </c>
      <c r="B44" s="584"/>
      <c r="C44" s="584"/>
      <c r="D44" s="584"/>
      <c r="E44" s="584"/>
      <c r="F44" s="584"/>
      <c r="G44" s="584"/>
      <c r="H44" s="584"/>
      <c r="I44" s="584"/>
      <c r="J44" s="584"/>
      <c r="K44" s="584"/>
      <c r="L44" s="584"/>
      <c r="M44" s="193"/>
      <c r="N44" s="193"/>
      <c r="R44" s="193"/>
      <c r="S44" s="1"/>
      <c r="T44" s="1"/>
      <c r="U44" s="1"/>
      <c r="V44" s="1"/>
      <c r="W44" s="1"/>
      <c r="X44" s="1"/>
      <c r="Y44" s="1"/>
    </row>
    <row r="45" spans="1:25" ht="18.75" customHeight="1">
      <c r="A45" s="583" t="s">
        <v>573</v>
      </c>
      <c r="B45" s="583"/>
      <c r="C45" s="583"/>
      <c r="D45" s="583"/>
      <c r="E45" s="583"/>
      <c r="F45" s="583"/>
      <c r="G45" s="583"/>
      <c r="H45" s="583"/>
      <c r="I45" s="583"/>
      <c r="J45" s="583"/>
      <c r="K45" s="583"/>
      <c r="L45" s="583"/>
      <c r="M45" s="193"/>
      <c r="N45" s="193"/>
      <c r="R45" s="193"/>
      <c r="S45" s="1"/>
      <c r="T45" s="1"/>
      <c r="U45" s="1"/>
      <c r="V45" s="1"/>
      <c r="W45" s="1"/>
      <c r="X45" s="1"/>
      <c r="Y45" s="1"/>
    </row>
    <row r="46" spans="1:25" ht="18.75" customHeight="1">
      <c r="A46" s="583" t="s">
        <v>369</v>
      </c>
      <c r="B46" s="583"/>
      <c r="C46" s="583"/>
      <c r="D46" s="583"/>
      <c r="E46" s="583"/>
      <c r="F46" s="583"/>
      <c r="G46" s="583"/>
      <c r="H46" s="583"/>
      <c r="I46" s="583"/>
      <c r="J46" s="583"/>
      <c r="K46" s="583"/>
      <c r="L46" s="583"/>
      <c r="M46" s="193"/>
      <c r="N46" s="193"/>
      <c r="R46" s="193"/>
      <c r="S46" s="1"/>
      <c r="T46" s="1"/>
      <c r="U46" s="1"/>
      <c r="V46" s="1"/>
      <c r="W46" s="1"/>
      <c r="X46" s="1"/>
      <c r="Y46" s="1"/>
    </row>
  </sheetData>
  <mergeCells count="38">
    <mergeCell ref="A45:L45"/>
    <mergeCell ref="A46:L46"/>
    <mergeCell ref="A40:L40"/>
    <mergeCell ref="A39:L39"/>
    <mergeCell ref="B21:C21"/>
    <mergeCell ref="B22:C22"/>
    <mergeCell ref="B23:C23"/>
    <mergeCell ref="B24:C24"/>
    <mergeCell ref="B25:C25"/>
    <mergeCell ref="A44:L44"/>
    <mergeCell ref="A43:L43"/>
    <mergeCell ref="A42:L42"/>
    <mergeCell ref="A41:L41"/>
    <mergeCell ref="B33:C33"/>
    <mergeCell ref="B34:C34"/>
    <mergeCell ref="B35:C35"/>
    <mergeCell ref="B36:C36"/>
    <mergeCell ref="B38:C38"/>
    <mergeCell ref="B37:C37"/>
    <mergeCell ref="A1:L1"/>
    <mergeCell ref="K3:L3"/>
    <mergeCell ref="A4:C5"/>
    <mergeCell ref="J4:L4"/>
    <mergeCell ref="G4:I4"/>
    <mergeCell ref="D4:F4"/>
    <mergeCell ref="B32:C32"/>
    <mergeCell ref="B20:C20"/>
    <mergeCell ref="B14:C14"/>
    <mergeCell ref="B15:C15"/>
    <mergeCell ref="B16:C16"/>
    <mergeCell ref="B17:C17"/>
    <mergeCell ref="B18:C18"/>
    <mergeCell ref="B31:C31"/>
    <mergeCell ref="B19:C19"/>
    <mergeCell ref="B27:C27"/>
    <mergeCell ref="B28:C28"/>
    <mergeCell ref="B29:C29"/>
    <mergeCell ref="B30:C30"/>
  </mergeCells>
  <phoneticPr fontId="3"/>
  <printOptions horizontalCentered="1" gridLinesSet="0"/>
  <pageMargins left="0.78740157480314965" right="0.78740157480314965" top="0.59055118110236227" bottom="0.59055118110236227" header="0.19685039370078741" footer="0.39370078740157483"/>
  <pageSetup paperSize="9" scale="97" orientation="portrait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view="pageBreakPreview" topLeftCell="A10" zoomScaleNormal="100" zoomScaleSheetLayoutView="100" workbookViewId="0">
      <selection activeCell="A38" sqref="A38:J38"/>
    </sheetView>
  </sheetViews>
  <sheetFormatPr defaultColWidth="11" defaultRowHeight="14.25"/>
  <cols>
    <col min="1" max="1" width="5" style="253" customWidth="1"/>
    <col min="2" max="2" width="3.125" style="253" customWidth="1"/>
    <col min="3" max="3" width="5" style="253" customWidth="1"/>
    <col min="4" max="9" width="11.125" style="253" customWidth="1"/>
    <col min="10" max="10" width="5.625" style="255" customWidth="1"/>
    <col min="11" max="11" width="5.625" style="254" customWidth="1"/>
    <col min="12" max="16384" width="11" style="253"/>
  </cols>
  <sheetData>
    <row r="1" spans="1:11" ht="22.5" customHeight="1">
      <c r="A1" s="588" t="s">
        <v>445</v>
      </c>
      <c r="B1" s="588"/>
      <c r="C1" s="588"/>
      <c r="D1" s="588"/>
      <c r="E1" s="588"/>
      <c r="F1" s="588"/>
      <c r="G1" s="588"/>
      <c r="H1" s="588"/>
      <c r="I1" s="588"/>
    </row>
    <row r="2" spans="1:11" ht="15" customHeight="1" thickBot="1">
      <c r="A2" s="264"/>
      <c r="B2" s="264"/>
      <c r="C2" s="264"/>
      <c r="D2" s="264"/>
      <c r="E2" s="264"/>
      <c r="F2" s="264"/>
      <c r="G2" s="264"/>
      <c r="H2" s="254" t="s">
        <v>444</v>
      </c>
      <c r="I2" s="273"/>
    </row>
    <row r="3" spans="1:11" ht="15.75" customHeight="1">
      <c r="A3" s="272" t="s">
        <v>443</v>
      </c>
      <c r="B3" s="271"/>
      <c r="C3" s="271"/>
      <c r="D3" s="270" t="s">
        <v>442</v>
      </c>
      <c r="E3" s="270" t="s">
        <v>441</v>
      </c>
      <c r="F3" s="270" t="s">
        <v>440</v>
      </c>
      <c r="G3" s="270" t="s">
        <v>439</v>
      </c>
      <c r="H3" s="270" t="s">
        <v>438</v>
      </c>
      <c r="I3" s="269" t="s">
        <v>437</v>
      </c>
      <c r="J3" s="471"/>
      <c r="K3" s="257"/>
    </row>
    <row r="4" spans="1:11" ht="14.25" customHeight="1">
      <c r="A4" s="268"/>
      <c r="B4" s="267"/>
      <c r="C4" s="267"/>
      <c r="D4" s="266" t="s">
        <v>436</v>
      </c>
      <c r="E4" s="266" t="s">
        <v>436</v>
      </c>
      <c r="F4" s="266" t="s">
        <v>231</v>
      </c>
      <c r="G4" s="266" t="s">
        <v>231</v>
      </c>
      <c r="H4" s="266" t="s">
        <v>231</v>
      </c>
      <c r="I4" s="265" t="s">
        <v>435</v>
      </c>
      <c r="J4" s="256"/>
      <c r="K4" s="257"/>
    </row>
    <row r="5" spans="1:11" ht="14.25" customHeight="1">
      <c r="A5" s="235" t="s">
        <v>393</v>
      </c>
      <c r="B5" s="220">
        <v>30</v>
      </c>
      <c r="C5" s="346" t="s">
        <v>388</v>
      </c>
      <c r="D5" s="347">
        <v>945</v>
      </c>
      <c r="E5" s="347">
        <v>327</v>
      </c>
      <c r="F5" s="347">
        <v>1519</v>
      </c>
      <c r="G5" s="347">
        <v>1653</v>
      </c>
      <c r="H5" s="347">
        <v>21</v>
      </c>
      <c r="I5" s="348">
        <v>13.6</v>
      </c>
      <c r="J5" s="475"/>
      <c r="K5" s="260"/>
    </row>
    <row r="6" spans="1:11" ht="14.25" customHeight="1">
      <c r="A6" s="601" t="s">
        <v>423</v>
      </c>
      <c r="B6" s="602"/>
      <c r="C6" s="603"/>
      <c r="D6" s="347">
        <v>967</v>
      </c>
      <c r="E6" s="347">
        <v>360</v>
      </c>
      <c r="F6" s="347">
        <v>1617</v>
      </c>
      <c r="G6" s="347">
        <v>1727</v>
      </c>
      <c r="H6" s="347">
        <v>17</v>
      </c>
      <c r="I6" s="348">
        <v>10.4</v>
      </c>
      <c r="J6" s="472"/>
      <c r="K6" s="260"/>
    </row>
    <row r="7" spans="1:11" ht="14.25" customHeight="1">
      <c r="A7" s="403" t="s">
        <v>389</v>
      </c>
      <c r="B7" s="349">
        <v>2</v>
      </c>
      <c r="C7" s="350" t="s">
        <v>434</v>
      </c>
      <c r="D7" s="347">
        <v>824</v>
      </c>
      <c r="E7" s="347">
        <v>315</v>
      </c>
      <c r="F7" s="347">
        <v>1597</v>
      </c>
      <c r="G7" s="347">
        <v>1787</v>
      </c>
      <c r="H7" s="347">
        <v>10</v>
      </c>
      <c r="I7" s="348">
        <v>6.2</v>
      </c>
      <c r="J7" s="472"/>
      <c r="K7" s="260"/>
    </row>
    <row r="8" spans="1:11" ht="14.25" customHeight="1">
      <c r="A8" s="403" t="s">
        <v>389</v>
      </c>
      <c r="B8" s="349">
        <v>3</v>
      </c>
      <c r="C8" s="350" t="s">
        <v>434</v>
      </c>
      <c r="D8" s="347">
        <v>770</v>
      </c>
      <c r="E8" s="347">
        <v>327</v>
      </c>
      <c r="F8" s="347">
        <v>1497</v>
      </c>
      <c r="G8" s="347">
        <v>1895</v>
      </c>
      <c r="H8" s="347">
        <v>21</v>
      </c>
      <c r="I8" s="348">
        <v>13.8</v>
      </c>
      <c r="J8" s="472"/>
      <c r="K8" s="260"/>
    </row>
    <row r="9" spans="1:11" ht="14.25" customHeight="1">
      <c r="A9" s="403" t="s">
        <v>389</v>
      </c>
      <c r="B9" s="349">
        <v>4</v>
      </c>
      <c r="C9" s="350" t="s">
        <v>434</v>
      </c>
      <c r="D9" s="347">
        <v>749</v>
      </c>
      <c r="E9" s="347">
        <v>323</v>
      </c>
      <c r="F9" s="347">
        <v>1417</v>
      </c>
      <c r="G9" s="347">
        <v>2156</v>
      </c>
      <c r="H9" s="347">
        <v>14</v>
      </c>
      <c r="I9" s="348">
        <v>9.7833682739343111</v>
      </c>
      <c r="J9" s="472"/>
      <c r="K9" s="260"/>
    </row>
    <row r="10" spans="1:11" ht="14.25" customHeight="1">
      <c r="A10" s="403" t="s">
        <v>389</v>
      </c>
      <c r="B10" s="349">
        <v>5</v>
      </c>
      <c r="C10" s="350" t="s">
        <v>434</v>
      </c>
      <c r="D10" s="347">
        <v>728</v>
      </c>
      <c r="E10" s="347">
        <v>330</v>
      </c>
      <c r="F10" s="347">
        <v>1368</v>
      </c>
      <c r="G10" s="347">
        <v>2114</v>
      </c>
      <c r="H10" s="347">
        <v>17</v>
      </c>
      <c r="I10" s="348">
        <v>12.3</v>
      </c>
      <c r="J10" s="472"/>
      <c r="K10" s="260"/>
    </row>
    <row r="11" spans="1:11" ht="14.25" customHeight="1">
      <c r="A11" s="403" t="s">
        <v>389</v>
      </c>
      <c r="B11" s="349">
        <v>6</v>
      </c>
      <c r="C11" s="350" t="s">
        <v>434</v>
      </c>
      <c r="D11" s="347">
        <f>SUM(D12:D23)</f>
        <v>705</v>
      </c>
      <c r="E11" s="347">
        <f t="shared" ref="E11:H11" si="0">SUM(E12:E23)</f>
        <v>350</v>
      </c>
      <c r="F11" s="347">
        <f t="shared" si="0"/>
        <v>1218</v>
      </c>
      <c r="G11" s="347">
        <f t="shared" si="0"/>
        <v>2243</v>
      </c>
      <c r="H11" s="347">
        <f t="shared" si="0"/>
        <v>22</v>
      </c>
      <c r="I11" s="435">
        <f>H11/(F11+H11)*1000</f>
        <v>17.741935483870968</v>
      </c>
      <c r="J11" s="472"/>
      <c r="K11" s="260"/>
    </row>
    <row r="12" spans="1:11" ht="14.25" customHeight="1">
      <c r="A12" s="404"/>
      <c r="B12" s="476" t="s">
        <v>421</v>
      </c>
      <c r="C12" s="368" t="s">
        <v>411</v>
      </c>
      <c r="D12" s="480">
        <v>62</v>
      </c>
      <c r="E12" s="480">
        <v>27</v>
      </c>
      <c r="F12" s="480">
        <v>104</v>
      </c>
      <c r="G12" s="480">
        <v>199</v>
      </c>
      <c r="H12" s="481">
        <v>1</v>
      </c>
      <c r="I12" s="348">
        <f>H12/(F12+H12)*1000</f>
        <v>9.5238095238095255</v>
      </c>
      <c r="J12" s="472"/>
      <c r="K12" s="257"/>
    </row>
    <row r="13" spans="1:11" ht="14.25" customHeight="1">
      <c r="A13" s="404"/>
      <c r="B13" s="476" t="s">
        <v>420</v>
      </c>
      <c r="C13" s="369" t="s">
        <v>419</v>
      </c>
      <c r="D13" s="480">
        <v>54</v>
      </c>
      <c r="E13" s="480">
        <v>25</v>
      </c>
      <c r="F13" s="480">
        <v>101</v>
      </c>
      <c r="G13" s="480">
        <v>187</v>
      </c>
      <c r="H13" s="481">
        <v>2</v>
      </c>
      <c r="I13" s="348">
        <f t="shared" ref="I13:I23" si="1">H13/(F13+H13)*1000</f>
        <v>19.417475728155338</v>
      </c>
      <c r="J13" s="472"/>
      <c r="K13" s="257"/>
    </row>
    <row r="14" spans="1:11" ht="14.25" customHeight="1">
      <c r="A14" s="404"/>
      <c r="B14" s="476" t="s">
        <v>418</v>
      </c>
      <c r="C14" s="368" t="s">
        <v>411</v>
      </c>
      <c r="D14" s="480">
        <v>93</v>
      </c>
      <c r="E14" s="480">
        <v>30</v>
      </c>
      <c r="F14" s="480">
        <v>108</v>
      </c>
      <c r="G14" s="480">
        <v>204</v>
      </c>
      <c r="H14" s="481">
        <v>2</v>
      </c>
      <c r="I14" s="348">
        <f t="shared" si="1"/>
        <v>18.18181818181818</v>
      </c>
      <c r="J14" s="472"/>
      <c r="K14" s="257"/>
    </row>
    <row r="15" spans="1:11" ht="14.25" customHeight="1">
      <c r="A15" s="404"/>
      <c r="B15" s="476" t="s">
        <v>417</v>
      </c>
      <c r="C15" s="369" t="s">
        <v>411</v>
      </c>
      <c r="D15" s="480">
        <v>52</v>
      </c>
      <c r="E15" s="480">
        <v>39</v>
      </c>
      <c r="F15" s="480">
        <v>90</v>
      </c>
      <c r="G15" s="480">
        <v>177</v>
      </c>
      <c r="H15" s="480">
        <v>1</v>
      </c>
      <c r="I15" s="348">
        <f t="shared" si="1"/>
        <v>10.989010989010989</v>
      </c>
      <c r="J15" s="472"/>
      <c r="K15" s="257"/>
    </row>
    <row r="16" spans="1:11" ht="14.25" customHeight="1">
      <c r="A16" s="404"/>
      <c r="B16" s="477" t="s">
        <v>416</v>
      </c>
      <c r="C16" s="368" t="s">
        <v>411</v>
      </c>
      <c r="D16" s="480">
        <v>75</v>
      </c>
      <c r="E16" s="480">
        <v>26</v>
      </c>
      <c r="F16" s="480">
        <v>105</v>
      </c>
      <c r="G16" s="480">
        <v>167</v>
      </c>
      <c r="H16" s="480">
        <v>3</v>
      </c>
      <c r="I16" s="348">
        <f t="shared" si="1"/>
        <v>27.777777777777775</v>
      </c>
      <c r="J16" s="472"/>
      <c r="K16" s="257"/>
    </row>
    <row r="17" spans="1:11" ht="14.25" customHeight="1">
      <c r="A17" s="404"/>
      <c r="B17" s="476" t="s">
        <v>415</v>
      </c>
      <c r="C17" s="369" t="s">
        <v>411</v>
      </c>
      <c r="D17" s="480">
        <v>48</v>
      </c>
      <c r="E17" s="480">
        <v>29</v>
      </c>
      <c r="F17" s="480">
        <v>90</v>
      </c>
      <c r="G17" s="480">
        <v>159</v>
      </c>
      <c r="H17" s="481">
        <v>2</v>
      </c>
      <c r="I17" s="348">
        <f t="shared" si="1"/>
        <v>21.739130434782609</v>
      </c>
      <c r="J17" s="472"/>
      <c r="K17" s="257"/>
    </row>
    <row r="18" spans="1:11" ht="14.25" customHeight="1">
      <c r="A18" s="404"/>
      <c r="B18" s="476" t="s">
        <v>414</v>
      </c>
      <c r="C18" s="368" t="s">
        <v>411</v>
      </c>
      <c r="D18" s="480">
        <v>50</v>
      </c>
      <c r="E18" s="480">
        <v>31</v>
      </c>
      <c r="F18" s="480">
        <v>103</v>
      </c>
      <c r="G18" s="480">
        <v>184</v>
      </c>
      <c r="H18" s="480">
        <v>3</v>
      </c>
      <c r="I18" s="348">
        <f t="shared" si="1"/>
        <v>28.30188679245283</v>
      </c>
      <c r="J18" s="472"/>
      <c r="K18" s="257"/>
    </row>
    <row r="19" spans="1:11" ht="14.25" customHeight="1">
      <c r="A19" s="404"/>
      <c r="B19" s="476" t="s">
        <v>413</v>
      </c>
      <c r="C19" s="369" t="s">
        <v>411</v>
      </c>
      <c r="D19" s="480">
        <v>56</v>
      </c>
      <c r="E19" s="480">
        <v>40</v>
      </c>
      <c r="F19" s="480">
        <v>104</v>
      </c>
      <c r="G19" s="480">
        <v>199</v>
      </c>
      <c r="H19" s="480">
        <v>1</v>
      </c>
      <c r="I19" s="348">
        <f t="shared" si="1"/>
        <v>9.5238095238095255</v>
      </c>
      <c r="J19" s="472"/>
      <c r="K19" s="257"/>
    </row>
    <row r="20" spans="1:11" ht="14.25" customHeight="1">
      <c r="A20" s="404"/>
      <c r="B20" s="476" t="s">
        <v>412</v>
      </c>
      <c r="C20" s="368" t="s">
        <v>411</v>
      </c>
      <c r="D20" s="480">
        <v>31</v>
      </c>
      <c r="E20" s="480">
        <v>31</v>
      </c>
      <c r="F20" s="480">
        <v>97</v>
      </c>
      <c r="G20" s="480">
        <v>171</v>
      </c>
      <c r="H20" s="481">
        <v>3</v>
      </c>
      <c r="I20" s="348">
        <f t="shared" si="1"/>
        <v>30</v>
      </c>
      <c r="J20" s="472"/>
      <c r="K20" s="257"/>
    </row>
    <row r="21" spans="1:11" ht="14.25" customHeight="1">
      <c r="A21" s="404"/>
      <c r="B21" s="478">
        <v>10</v>
      </c>
      <c r="C21" s="369" t="s">
        <v>411</v>
      </c>
      <c r="D21" s="480">
        <v>41</v>
      </c>
      <c r="E21" s="480">
        <v>26</v>
      </c>
      <c r="F21" s="480">
        <v>119</v>
      </c>
      <c r="G21" s="480">
        <v>194</v>
      </c>
      <c r="H21" s="481">
        <v>2</v>
      </c>
      <c r="I21" s="348">
        <f t="shared" si="1"/>
        <v>16.528925619834713</v>
      </c>
      <c r="J21" s="472"/>
      <c r="K21" s="257"/>
    </row>
    <row r="22" spans="1:11" ht="14.25" customHeight="1">
      <c r="A22" s="404"/>
      <c r="B22" s="478">
        <v>11</v>
      </c>
      <c r="C22" s="368" t="s">
        <v>411</v>
      </c>
      <c r="D22" s="482">
        <v>73</v>
      </c>
      <c r="E22" s="483">
        <v>24</v>
      </c>
      <c r="F22" s="482">
        <v>101</v>
      </c>
      <c r="G22" s="483">
        <v>198</v>
      </c>
      <c r="H22" s="484">
        <v>2</v>
      </c>
      <c r="I22" s="348">
        <f t="shared" si="1"/>
        <v>19.417475728155338</v>
      </c>
      <c r="J22" s="472"/>
      <c r="K22" s="257"/>
    </row>
    <row r="23" spans="1:11" ht="14.25" customHeight="1" thickBot="1">
      <c r="A23" s="405"/>
      <c r="B23" s="479">
        <v>12</v>
      </c>
      <c r="C23" s="370" t="s">
        <v>411</v>
      </c>
      <c r="D23" s="485">
        <v>70</v>
      </c>
      <c r="E23" s="485">
        <v>22</v>
      </c>
      <c r="F23" s="485">
        <v>96</v>
      </c>
      <c r="G23" s="485">
        <v>204</v>
      </c>
      <c r="H23" s="486">
        <v>0</v>
      </c>
      <c r="I23" s="487">
        <f t="shared" si="1"/>
        <v>0</v>
      </c>
      <c r="J23" s="472"/>
      <c r="K23" s="257"/>
    </row>
    <row r="24" spans="1:11" ht="22.5" customHeight="1">
      <c r="A24" s="600" t="s">
        <v>433</v>
      </c>
      <c r="B24" s="600"/>
      <c r="C24" s="600"/>
      <c r="D24" s="600"/>
      <c r="E24" s="600"/>
      <c r="F24" s="600"/>
      <c r="G24" s="600"/>
      <c r="H24" s="600"/>
      <c r="I24" s="600"/>
      <c r="J24" s="472"/>
      <c r="K24" s="257"/>
    </row>
    <row r="25" spans="1:11" ht="18.75" customHeight="1">
      <c r="A25" s="598" t="s">
        <v>432</v>
      </c>
      <c r="B25" s="598"/>
      <c r="C25" s="598"/>
      <c r="D25" s="598"/>
      <c r="E25" s="598"/>
      <c r="F25" s="598"/>
      <c r="G25" s="598"/>
      <c r="H25" s="598"/>
      <c r="I25" s="598"/>
      <c r="J25" s="473"/>
      <c r="K25" s="257"/>
    </row>
    <row r="26" spans="1:11" ht="18.75" customHeight="1">
      <c r="A26" s="598" t="s">
        <v>431</v>
      </c>
      <c r="B26" s="598"/>
      <c r="C26" s="598"/>
      <c r="D26" s="598"/>
      <c r="E26" s="598"/>
      <c r="F26" s="598"/>
      <c r="G26" s="598"/>
      <c r="H26" s="598"/>
      <c r="I26" s="598"/>
      <c r="J26" s="474"/>
      <c r="K26" s="257"/>
    </row>
    <row r="27" spans="1:11" ht="18.75" customHeight="1">
      <c r="A27" s="598" t="s">
        <v>430</v>
      </c>
      <c r="B27" s="598"/>
      <c r="C27" s="598"/>
      <c r="D27" s="598"/>
      <c r="E27" s="598"/>
      <c r="F27" s="598"/>
      <c r="G27" s="598"/>
      <c r="H27" s="598"/>
      <c r="I27" s="598"/>
      <c r="J27" s="474"/>
      <c r="K27" s="257"/>
    </row>
    <row r="28" spans="1:11" ht="15.75" customHeight="1">
      <c r="A28" s="402"/>
      <c r="B28" s="302"/>
      <c r="C28" s="302"/>
      <c r="D28" s="302"/>
      <c r="E28" s="302"/>
      <c r="F28" s="302"/>
      <c r="G28" s="302"/>
      <c r="H28" s="264"/>
      <c r="I28" s="302"/>
      <c r="J28" s="474"/>
      <c r="K28" s="257"/>
    </row>
    <row r="29" spans="1:11" ht="22.5" customHeight="1">
      <c r="A29" s="588" t="s">
        <v>429</v>
      </c>
      <c r="B29" s="588"/>
      <c r="C29" s="588"/>
      <c r="D29" s="588"/>
      <c r="E29" s="588"/>
      <c r="F29" s="588"/>
      <c r="G29" s="588"/>
      <c r="H29" s="588"/>
      <c r="I29" s="588"/>
      <c r="K29" s="257"/>
    </row>
    <row r="30" spans="1:11" ht="11.25" customHeight="1">
      <c r="A30" s="264"/>
      <c r="B30" s="264"/>
      <c r="C30" s="264"/>
      <c r="D30" s="264"/>
      <c r="E30" s="264"/>
      <c r="F30" s="264"/>
      <c r="G30" s="264"/>
      <c r="H30" s="264"/>
      <c r="I30" s="264"/>
      <c r="K30" s="257"/>
    </row>
    <row r="31" spans="1:11" ht="15" customHeight="1" thickBot="1">
      <c r="A31" s="263"/>
      <c r="B31" s="263"/>
      <c r="C31" s="263"/>
      <c r="D31" s="263"/>
      <c r="E31" s="263"/>
      <c r="F31" s="263"/>
      <c r="G31" s="263"/>
      <c r="H31" s="263" t="s">
        <v>428</v>
      </c>
      <c r="I31" s="325" t="s">
        <v>427</v>
      </c>
      <c r="J31" s="473"/>
      <c r="K31" s="257"/>
    </row>
    <row r="32" spans="1:11" ht="15.75" customHeight="1">
      <c r="A32" s="589" t="s">
        <v>405</v>
      </c>
      <c r="B32" s="590"/>
      <c r="C32" s="591"/>
      <c r="D32" s="595" t="s">
        <v>426</v>
      </c>
      <c r="E32" s="595"/>
      <c r="F32" s="595"/>
      <c r="G32" s="595" t="s">
        <v>425</v>
      </c>
      <c r="H32" s="595"/>
      <c r="I32" s="596"/>
      <c r="J32" s="471"/>
      <c r="K32" s="257"/>
    </row>
    <row r="33" spans="1:11" ht="15.75" customHeight="1">
      <c r="A33" s="592"/>
      <c r="B33" s="593"/>
      <c r="C33" s="594"/>
      <c r="D33" s="262" t="s">
        <v>424</v>
      </c>
      <c r="E33" s="262" t="s">
        <v>91</v>
      </c>
      <c r="F33" s="262" t="s">
        <v>232</v>
      </c>
      <c r="G33" s="262" t="s">
        <v>424</v>
      </c>
      <c r="H33" s="262" t="s">
        <v>91</v>
      </c>
      <c r="I33" s="261" t="s">
        <v>232</v>
      </c>
      <c r="J33" s="471"/>
      <c r="K33" s="257"/>
    </row>
    <row r="34" spans="1:11" ht="14.25" customHeight="1">
      <c r="A34" s="235" t="s">
        <v>393</v>
      </c>
      <c r="B34" s="220">
        <v>30</v>
      </c>
      <c r="C34" s="351" t="s">
        <v>388</v>
      </c>
      <c r="D34" s="352">
        <v>9010</v>
      </c>
      <c r="E34" s="352">
        <v>4900</v>
      </c>
      <c r="F34" s="352">
        <v>4110</v>
      </c>
      <c r="G34" s="352">
        <v>7766</v>
      </c>
      <c r="H34" s="352">
        <v>4264</v>
      </c>
      <c r="I34" s="353">
        <v>3502</v>
      </c>
      <c r="J34" s="258"/>
      <c r="K34" s="260"/>
    </row>
    <row r="35" spans="1:11" ht="14.25" customHeight="1">
      <c r="A35" s="406" t="s">
        <v>423</v>
      </c>
      <c r="B35" s="354"/>
      <c r="C35" s="355"/>
      <c r="D35" s="356">
        <v>8500</v>
      </c>
      <c r="E35" s="356">
        <v>4659</v>
      </c>
      <c r="F35" s="356">
        <v>3841</v>
      </c>
      <c r="G35" s="356">
        <v>8089</v>
      </c>
      <c r="H35" s="356">
        <v>4473</v>
      </c>
      <c r="I35" s="357">
        <v>3616</v>
      </c>
      <c r="J35" s="258"/>
      <c r="K35" s="260"/>
    </row>
    <row r="36" spans="1:11" ht="14.25" customHeight="1">
      <c r="A36" s="235" t="s">
        <v>422</v>
      </c>
      <c r="B36" s="220">
        <v>2</v>
      </c>
      <c r="C36" s="219" t="s">
        <v>388</v>
      </c>
      <c r="D36" s="356">
        <v>7945</v>
      </c>
      <c r="E36" s="356">
        <v>4449</v>
      </c>
      <c r="F36" s="356">
        <v>3496</v>
      </c>
      <c r="G36" s="356">
        <v>7766</v>
      </c>
      <c r="H36" s="356">
        <v>4421</v>
      </c>
      <c r="I36" s="357">
        <v>3345</v>
      </c>
      <c r="J36" s="258"/>
      <c r="K36" s="260"/>
    </row>
    <row r="37" spans="1:11" ht="14.25" customHeight="1">
      <c r="A37" s="488" t="s">
        <v>422</v>
      </c>
      <c r="B37" s="489">
        <v>3</v>
      </c>
      <c r="C37" s="490" t="s">
        <v>388</v>
      </c>
      <c r="D37" s="356">
        <v>7637</v>
      </c>
      <c r="E37" s="356">
        <v>4207</v>
      </c>
      <c r="F37" s="356">
        <v>3430</v>
      </c>
      <c r="G37" s="356">
        <v>7721</v>
      </c>
      <c r="H37" s="356">
        <v>4323</v>
      </c>
      <c r="I37" s="357">
        <v>3398</v>
      </c>
      <c r="J37" s="413"/>
      <c r="K37" s="260"/>
    </row>
    <row r="38" spans="1:11" ht="14.25" customHeight="1">
      <c r="A38" s="403" t="s">
        <v>422</v>
      </c>
      <c r="B38" s="220">
        <v>4</v>
      </c>
      <c r="C38" s="219" t="s">
        <v>388</v>
      </c>
      <c r="D38" s="356">
        <v>8171</v>
      </c>
      <c r="E38" s="356">
        <v>4433</v>
      </c>
      <c r="F38" s="356">
        <v>3738</v>
      </c>
      <c r="G38" s="356">
        <v>7874</v>
      </c>
      <c r="H38" s="356">
        <v>4436</v>
      </c>
      <c r="I38" s="357">
        <v>3438</v>
      </c>
      <c r="J38" s="258"/>
      <c r="K38" s="259"/>
    </row>
    <row r="39" spans="1:11" ht="14.25" customHeight="1">
      <c r="A39" s="403" t="s">
        <v>422</v>
      </c>
      <c r="B39" s="220">
        <v>5</v>
      </c>
      <c r="C39" s="219" t="s">
        <v>388</v>
      </c>
      <c r="D39" s="356">
        <v>7446</v>
      </c>
      <c r="E39" s="356">
        <v>4117</v>
      </c>
      <c r="F39" s="356">
        <v>3329</v>
      </c>
      <c r="G39" s="356">
        <v>7833</v>
      </c>
      <c r="H39" s="356">
        <v>4390</v>
      </c>
      <c r="I39" s="357">
        <v>3443</v>
      </c>
      <c r="J39" s="258"/>
      <c r="K39" s="259"/>
    </row>
    <row r="40" spans="1:11" ht="14.25" customHeight="1">
      <c r="A40" s="403" t="s">
        <v>422</v>
      </c>
      <c r="B40" s="220">
        <v>6</v>
      </c>
      <c r="C40" s="219" t="s">
        <v>388</v>
      </c>
      <c r="D40" s="356">
        <f>SUM(D41:D52)</f>
        <v>7740</v>
      </c>
      <c r="E40" s="356">
        <f>SUM(E41:E52)</f>
        <v>4185</v>
      </c>
      <c r="F40" s="356">
        <f>SUM(F41:F52)</f>
        <v>3555</v>
      </c>
      <c r="G40" s="356">
        <f t="shared" ref="G40:I40" si="2">SUM(G41:G52)</f>
        <v>7768</v>
      </c>
      <c r="H40" s="356">
        <f t="shared" si="2"/>
        <v>4237</v>
      </c>
      <c r="I40" s="357">
        <f t="shared" si="2"/>
        <v>3531</v>
      </c>
      <c r="J40" s="258"/>
      <c r="K40" s="259"/>
    </row>
    <row r="41" spans="1:11" ht="14.25" customHeight="1">
      <c r="A41" s="436"/>
      <c r="B41" s="476" t="s">
        <v>421</v>
      </c>
      <c r="C41" s="368" t="s">
        <v>411</v>
      </c>
      <c r="D41" s="450">
        <f>SUM(E41:F41)</f>
        <v>493</v>
      </c>
      <c r="E41" s="450">
        <v>224</v>
      </c>
      <c r="F41" s="450">
        <v>269</v>
      </c>
      <c r="G41" s="450">
        <f>SUM(H41:I41)</f>
        <v>504</v>
      </c>
      <c r="H41" s="450">
        <v>264</v>
      </c>
      <c r="I41" s="451">
        <v>240</v>
      </c>
      <c r="J41" s="258"/>
      <c r="K41" s="257"/>
    </row>
    <row r="42" spans="1:11" ht="14.25" customHeight="1">
      <c r="A42" s="437"/>
      <c r="B42" s="476" t="s">
        <v>420</v>
      </c>
      <c r="C42" s="368" t="s">
        <v>419</v>
      </c>
      <c r="D42" s="450">
        <f t="shared" ref="D42:D52" si="3">SUM(E42:F42)</f>
        <v>442</v>
      </c>
      <c r="E42" s="450">
        <v>228</v>
      </c>
      <c r="F42" s="450">
        <v>214</v>
      </c>
      <c r="G42" s="450">
        <f t="shared" ref="G42:G52" si="4">SUM(H42:I42)</f>
        <v>473</v>
      </c>
      <c r="H42" s="450">
        <v>255</v>
      </c>
      <c r="I42" s="451">
        <v>218</v>
      </c>
      <c r="J42" s="258"/>
      <c r="K42" s="257"/>
    </row>
    <row r="43" spans="1:11" ht="14.25" customHeight="1">
      <c r="A43" s="437"/>
      <c r="B43" s="476" t="s">
        <v>418</v>
      </c>
      <c r="C43" s="368" t="s">
        <v>411</v>
      </c>
      <c r="D43" s="450">
        <f t="shared" si="3"/>
        <v>1149</v>
      </c>
      <c r="E43" s="450">
        <v>619</v>
      </c>
      <c r="F43" s="450">
        <v>530</v>
      </c>
      <c r="G43" s="450">
        <f t="shared" si="4"/>
        <v>1551</v>
      </c>
      <c r="H43" s="450">
        <v>888</v>
      </c>
      <c r="I43" s="451">
        <v>663</v>
      </c>
      <c r="J43" s="258"/>
      <c r="K43" s="257"/>
    </row>
    <row r="44" spans="1:11" ht="14.25" customHeight="1">
      <c r="A44" s="437"/>
      <c r="B44" s="476" t="s">
        <v>417</v>
      </c>
      <c r="C44" s="368" t="s">
        <v>411</v>
      </c>
      <c r="D44" s="450">
        <f t="shared" si="3"/>
        <v>1155</v>
      </c>
      <c r="E44" s="450">
        <v>654</v>
      </c>
      <c r="F44" s="450">
        <v>501</v>
      </c>
      <c r="G44" s="450">
        <f t="shared" si="4"/>
        <v>853</v>
      </c>
      <c r="H44" s="450">
        <v>473</v>
      </c>
      <c r="I44" s="451">
        <v>380</v>
      </c>
      <c r="J44" s="258"/>
      <c r="K44" s="257"/>
    </row>
    <row r="45" spans="1:11" ht="14.25" customHeight="1">
      <c r="A45" s="404"/>
      <c r="B45" s="477" t="s">
        <v>416</v>
      </c>
      <c r="C45" s="368" t="s">
        <v>411</v>
      </c>
      <c r="D45" s="450">
        <f t="shared" si="3"/>
        <v>597</v>
      </c>
      <c r="E45" s="450">
        <v>300</v>
      </c>
      <c r="F45" s="450">
        <v>297</v>
      </c>
      <c r="G45" s="450">
        <f t="shared" si="4"/>
        <v>557</v>
      </c>
      <c r="H45" s="450">
        <v>291</v>
      </c>
      <c r="I45" s="451">
        <v>266</v>
      </c>
      <c r="J45" s="258"/>
      <c r="K45" s="257"/>
    </row>
    <row r="46" spans="1:11" ht="14.25" customHeight="1">
      <c r="A46" s="437"/>
      <c r="B46" s="476" t="s">
        <v>415</v>
      </c>
      <c r="C46" s="368" t="s">
        <v>411</v>
      </c>
      <c r="D46" s="450">
        <f t="shared" si="3"/>
        <v>478</v>
      </c>
      <c r="E46" s="450">
        <v>255</v>
      </c>
      <c r="F46" s="450">
        <v>223</v>
      </c>
      <c r="G46" s="450">
        <f t="shared" si="4"/>
        <v>493</v>
      </c>
      <c r="H46" s="450">
        <v>261</v>
      </c>
      <c r="I46" s="451">
        <v>232</v>
      </c>
      <c r="J46" s="258"/>
      <c r="K46" s="257"/>
    </row>
    <row r="47" spans="1:11" ht="14.25" customHeight="1">
      <c r="A47" s="437"/>
      <c r="B47" s="476" t="s">
        <v>414</v>
      </c>
      <c r="C47" s="368" t="s">
        <v>411</v>
      </c>
      <c r="D47" s="450">
        <f t="shared" si="3"/>
        <v>721</v>
      </c>
      <c r="E47" s="450">
        <v>433</v>
      </c>
      <c r="F47" s="450">
        <v>288</v>
      </c>
      <c r="G47" s="450">
        <f t="shared" si="4"/>
        <v>664</v>
      </c>
      <c r="H47" s="450">
        <v>374</v>
      </c>
      <c r="I47" s="451">
        <v>290</v>
      </c>
      <c r="J47" s="258"/>
      <c r="K47" s="257"/>
    </row>
    <row r="48" spans="1:11" ht="14.25" customHeight="1">
      <c r="A48" s="437"/>
      <c r="B48" s="476" t="s">
        <v>413</v>
      </c>
      <c r="C48" s="368" t="s">
        <v>411</v>
      </c>
      <c r="D48" s="450">
        <f t="shared" si="3"/>
        <v>581</v>
      </c>
      <c r="E48" s="450">
        <v>322</v>
      </c>
      <c r="F48" s="450">
        <v>259</v>
      </c>
      <c r="G48" s="450">
        <f t="shared" si="4"/>
        <v>614</v>
      </c>
      <c r="H48" s="450">
        <v>336</v>
      </c>
      <c r="I48" s="451">
        <v>278</v>
      </c>
      <c r="J48" s="258"/>
      <c r="K48" s="257"/>
    </row>
    <row r="49" spans="1:11" ht="14.25" customHeight="1">
      <c r="A49" s="437"/>
      <c r="B49" s="476" t="s">
        <v>412</v>
      </c>
      <c r="C49" s="368" t="s">
        <v>411</v>
      </c>
      <c r="D49" s="450">
        <f t="shared" si="3"/>
        <v>559</v>
      </c>
      <c r="E49" s="450">
        <v>305</v>
      </c>
      <c r="F49" s="450">
        <v>254</v>
      </c>
      <c r="G49" s="450">
        <f t="shared" si="4"/>
        <v>542</v>
      </c>
      <c r="H49" s="450">
        <v>276</v>
      </c>
      <c r="I49" s="451">
        <v>266</v>
      </c>
      <c r="J49" s="258"/>
      <c r="K49" s="257"/>
    </row>
    <row r="50" spans="1:11" ht="14.25" customHeight="1">
      <c r="A50" s="437"/>
      <c r="B50" s="478">
        <v>10</v>
      </c>
      <c r="C50" s="368" t="s">
        <v>411</v>
      </c>
      <c r="D50" s="450">
        <f t="shared" si="3"/>
        <v>618</v>
      </c>
      <c r="E50" s="450">
        <v>335</v>
      </c>
      <c r="F50" s="450">
        <v>283</v>
      </c>
      <c r="G50" s="450">
        <f t="shared" si="4"/>
        <v>552</v>
      </c>
      <c r="H50" s="450">
        <v>296</v>
      </c>
      <c r="I50" s="451">
        <v>256</v>
      </c>
      <c r="J50" s="258"/>
      <c r="K50" s="257"/>
    </row>
    <row r="51" spans="1:11" ht="14.25" customHeight="1">
      <c r="A51" s="437"/>
      <c r="B51" s="478">
        <v>11</v>
      </c>
      <c r="C51" s="368" t="s">
        <v>411</v>
      </c>
      <c r="D51" s="450">
        <f t="shared" si="3"/>
        <v>459</v>
      </c>
      <c r="E51" s="450">
        <v>245</v>
      </c>
      <c r="F51" s="450">
        <v>214</v>
      </c>
      <c r="G51" s="450">
        <f t="shared" si="4"/>
        <v>454</v>
      </c>
      <c r="H51" s="450">
        <v>245</v>
      </c>
      <c r="I51" s="451">
        <v>209</v>
      </c>
      <c r="J51" s="258"/>
      <c r="K51" s="257"/>
    </row>
    <row r="52" spans="1:11" ht="14.25" customHeight="1" thickBot="1">
      <c r="A52" s="438"/>
      <c r="B52" s="479">
        <v>12</v>
      </c>
      <c r="C52" s="371" t="s">
        <v>411</v>
      </c>
      <c r="D52" s="452">
        <f t="shared" si="3"/>
        <v>488</v>
      </c>
      <c r="E52" s="452">
        <v>265</v>
      </c>
      <c r="F52" s="452">
        <v>223</v>
      </c>
      <c r="G52" s="452">
        <f t="shared" si="4"/>
        <v>511</v>
      </c>
      <c r="H52" s="452">
        <v>278</v>
      </c>
      <c r="I52" s="453">
        <v>233</v>
      </c>
      <c r="J52" s="258"/>
      <c r="K52" s="257"/>
    </row>
    <row r="53" spans="1:11" ht="22.5" customHeight="1">
      <c r="A53" s="597" t="s">
        <v>410</v>
      </c>
      <c r="B53" s="597"/>
      <c r="C53" s="597"/>
      <c r="D53" s="597"/>
      <c r="E53" s="597"/>
      <c r="F53" s="597"/>
      <c r="G53" s="597"/>
      <c r="H53" s="597"/>
      <c r="I53" s="597"/>
      <c r="J53" s="258"/>
      <c r="K53" s="257"/>
    </row>
    <row r="54" spans="1:11" ht="22.5" customHeight="1">
      <c r="A54" s="598" t="s">
        <v>409</v>
      </c>
      <c r="B54" s="598"/>
      <c r="C54" s="598"/>
      <c r="D54" s="598"/>
      <c r="E54" s="598"/>
      <c r="F54" s="598"/>
      <c r="G54" s="598"/>
      <c r="H54" s="598"/>
      <c r="I54" s="598"/>
      <c r="J54" s="256"/>
    </row>
    <row r="55" spans="1:11" ht="33.75" customHeight="1">
      <c r="A55" s="599" t="s">
        <v>408</v>
      </c>
      <c r="B55" s="599"/>
      <c r="C55" s="599"/>
      <c r="D55" s="599"/>
      <c r="E55" s="599"/>
      <c r="F55" s="599"/>
      <c r="G55" s="599"/>
      <c r="H55" s="599"/>
      <c r="I55" s="599"/>
    </row>
    <row r="56" spans="1:11" ht="15.75" customHeight="1">
      <c r="A56" s="588"/>
      <c r="B56" s="588"/>
      <c r="C56" s="588"/>
      <c r="D56" s="588"/>
      <c r="E56" s="588"/>
      <c r="F56" s="588"/>
      <c r="G56" s="588"/>
      <c r="H56" s="588"/>
      <c r="I56" s="588"/>
    </row>
  </sheetData>
  <mergeCells count="14">
    <mergeCell ref="A1:I1"/>
    <mergeCell ref="A24:I24"/>
    <mergeCell ref="A27:I27"/>
    <mergeCell ref="A26:I26"/>
    <mergeCell ref="A25:I25"/>
    <mergeCell ref="A6:C6"/>
    <mergeCell ref="A29:I29"/>
    <mergeCell ref="A56:I56"/>
    <mergeCell ref="A32:C33"/>
    <mergeCell ref="D32:F32"/>
    <mergeCell ref="G32:I32"/>
    <mergeCell ref="A53:I53"/>
    <mergeCell ref="A54:I54"/>
    <mergeCell ref="A55:I55"/>
  </mergeCells>
  <phoneticPr fontId="3"/>
  <printOptions horizontalCentered="1"/>
  <pageMargins left="0.78740157480314965" right="0.78740157480314965" top="0.59055118110236227" bottom="0.59055118110236227" header="0.19685039370078741" footer="0.39370078740157483"/>
  <pageSetup paperSize="9" orientation="portrait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0"/>
  <sheetViews>
    <sheetView view="pageBreakPreview" topLeftCell="A13" zoomScale="90" zoomScaleNormal="100" zoomScaleSheetLayoutView="90" workbookViewId="0">
      <selection activeCell="A38" sqref="A38:M38"/>
    </sheetView>
  </sheetViews>
  <sheetFormatPr defaultColWidth="9.875" defaultRowHeight="13.5"/>
  <cols>
    <col min="1" max="1" width="1.25" style="274" customWidth="1"/>
    <col min="2" max="2" width="4.125" style="274" customWidth="1"/>
    <col min="3" max="3" width="5.5" style="274" customWidth="1"/>
    <col min="4" max="4" width="4.125" style="274" customWidth="1"/>
    <col min="5" max="5" width="1.25" style="274" customWidth="1"/>
    <col min="6" max="6" width="8.25" style="274" customWidth="1"/>
    <col min="7" max="7" width="2.25" style="274" customWidth="1"/>
    <col min="8" max="8" width="3.125" style="274" customWidth="1"/>
    <col min="9" max="9" width="4.25" style="274" customWidth="1"/>
    <col min="10" max="10" width="2.625" style="274" customWidth="1"/>
    <col min="11" max="11" width="4.625" style="274" customWidth="1"/>
    <col min="12" max="14" width="0.75" style="274" customWidth="1"/>
    <col min="15" max="15" width="3.625" style="274" customWidth="1"/>
    <col min="16" max="17" width="4.125" style="274" customWidth="1"/>
    <col min="18" max="18" width="1.75" style="274" customWidth="1"/>
    <col min="19" max="19" width="4" style="274" customWidth="1"/>
    <col min="20" max="20" width="2.875" style="274" customWidth="1"/>
    <col min="21" max="21" width="4.125" style="274" customWidth="1"/>
    <col min="22" max="22" width="5.5" style="274" customWidth="1"/>
    <col min="23" max="23" width="1.375" style="274" customWidth="1"/>
    <col min="24" max="24" width="6.125" style="274" customWidth="1"/>
    <col min="25" max="25" width="6.25" style="274" customWidth="1"/>
    <col min="26" max="26" width="13.5" style="274" customWidth="1"/>
    <col min="27" max="29" width="6.25" style="274" customWidth="1"/>
    <col min="30" max="16384" width="9.875" style="274"/>
  </cols>
  <sheetData>
    <row r="1" spans="1:26" ht="22.5" customHeight="1">
      <c r="A1" s="694" t="s">
        <v>486</v>
      </c>
      <c r="B1" s="694"/>
      <c r="C1" s="694"/>
      <c r="D1" s="694"/>
      <c r="E1" s="694"/>
      <c r="F1" s="694"/>
      <c r="G1" s="694"/>
      <c r="H1" s="694"/>
      <c r="I1" s="694"/>
      <c r="J1" s="694"/>
      <c r="K1" s="694"/>
      <c r="L1" s="694"/>
      <c r="M1" s="694"/>
      <c r="N1" s="694"/>
      <c r="O1" s="694"/>
      <c r="P1" s="694"/>
      <c r="Q1" s="694"/>
      <c r="R1" s="694"/>
      <c r="S1" s="694"/>
      <c r="T1" s="694"/>
      <c r="U1" s="694"/>
      <c r="V1" s="694"/>
      <c r="W1" s="694"/>
      <c r="X1" s="694"/>
      <c r="Y1" s="276"/>
      <c r="Z1" s="277"/>
    </row>
    <row r="2" spans="1:26" ht="11.25" customHeight="1" thickBot="1">
      <c r="A2" s="276"/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6"/>
      <c r="S2" s="276"/>
      <c r="T2" s="276"/>
      <c r="U2" s="276"/>
      <c r="V2" s="276"/>
      <c r="W2" s="276"/>
      <c r="X2" s="276"/>
      <c r="Y2" s="276"/>
      <c r="Z2" s="277"/>
    </row>
    <row r="3" spans="1:26" ht="15" customHeight="1">
      <c r="A3" s="695" t="s">
        <v>485</v>
      </c>
      <c r="B3" s="614"/>
      <c r="C3" s="696"/>
      <c r="D3" s="696"/>
      <c r="E3" s="696"/>
      <c r="F3" s="611" t="s">
        <v>484</v>
      </c>
      <c r="G3" s="612"/>
      <c r="H3" s="612"/>
      <c r="I3" s="612"/>
      <c r="J3" s="613"/>
      <c r="K3" s="612"/>
      <c r="L3" s="612"/>
      <c r="M3" s="612"/>
      <c r="N3" s="612"/>
      <c r="O3" s="612"/>
      <c r="P3" s="612"/>
      <c r="Q3" s="612"/>
      <c r="R3" s="612"/>
      <c r="S3" s="612"/>
      <c r="T3" s="614"/>
      <c r="U3" s="623" t="s">
        <v>483</v>
      </c>
      <c r="V3" s="624"/>
      <c r="W3" s="624"/>
      <c r="X3" s="625"/>
      <c r="Y3" s="276"/>
      <c r="Z3" s="277"/>
    </row>
    <row r="4" spans="1:26" ht="15" customHeight="1">
      <c r="A4" s="697"/>
      <c r="B4" s="619"/>
      <c r="C4" s="698"/>
      <c r="D4" s="698"/>
      <c r="E4" s="698"/>
      <c r="F4" s="699" t="s">
        <v>482</v>
      </c>
      <c r="G4" s="618"/>
      <c r="H4" s="618"/>
      <c r="I4" s="618"/>
      <c r="J4" s="629" t="s">
        <v>481</v>
      </c>
      <c r="K4" s="630"/>
      <c r="L4" s="630"/>
      <c r="M4" s="630"/>
      <c r="N4" s="630"/>
      <c r="O4" s="631"/>
      <c r="P4" s="618" t="s">
        <v>480</v>
      </c>
      <c r="Q4" s="618"/>
      <c r="R4" s="618"/>
      <c r="S4" s="618"/>
      <c r="T4" s="619"/>
      <c r="U4" s="626"/>
      <c r="V4" s="627"/>
      <c r="W4" s="627"/>
      <c r="X4" s="628"/>
      <c r="Y4" s="276"/>
      <c r="Z4" s="277"/>
    </row>
    <row r="5" spans="1:26" ht="15" customHeight="1">
      <c r="A5" s="301"/>
      <c r="B5" s="285"/>
      <c r="C5" s="285"/>
      <c r="D5" s="285"/>
      <c r="E5" s="284"/>
      <c r="F5" s="632" t="s">
        <v>479</v>
      </c>
      <c r="G5" s="633"/>
      <c r="H5" s="633"/>
      <c r="I5" s="633"/>
      <c r="J5" s="615" t="s">
        <v>479</v>
      </c>
      <c r="K5" s="616"/>
      <c r="L5" s="616"/>
      <c r="M5" s="616"/>
      <c r="N5" s="616"/>
      <c r="O5" s="617"/>
      <c r="P5" s="632" t="s">
        <v>479</v>
      </c>
      <c r="Q5" s="633"/>
      <c r="R5" s="633"/>
      <c r="S5" s="633"/>
      <c r="T5" s="634"/>
      <c r="U5" s="620"/>
      <c r="V5" s="621"/>
      <c r="W5" s="621"/>
      <c r="X5" s="622"/>
      <c r="Y5" s="276"/>
      <c r="Z5" s="277"/>
    </row>
    <row r="6" spans="1:26" ht="16.5" customHeight="1">
      <c r="A6" s="701" t="s">
        <v>393</v>
      </c>
      <c r="B6" s="702"/>
      <c r="C6" s="280">
        <v>27</v>
      </c>
      <c r="D6" s="279" t="s">
        <v>388</v>
      </c>
      <c r="E6" s="278"/>
      <c r="F6" s="635">
        <v>201904</v>
      </c>
      <c r="G6" s="636"/>
      <c r="H6" s="636"/>
      <c r="I6" s="637"/>
      <c r="J6" s="705">
        <v>98794</v>
      </c>
      <c r="K6" s="636"/>
      <c r="L6" s="636"/>
      <c r="M6" s="636"/>
      <c r="N6" s="636"/>
      <c r="O6" s="637"/>
      <c r="P6" s="635">
        <v>103110</v>
      </c>
      <c r="Q6" s="636"/>
      <c r="R6" s="636"/>
      <c r="S6" s="636"/>
      <c r="T6" s="637"/>
      <c r="U6" s="635">
        <v>87486</v>
      </c>
      <c r="V6" s="636"/>
      <c r="W6" s="636"/>
      <c r="X6" s="638"/>
      <c r="Y6" s="276"/>
      <c r="Z6" s="283"/>
    </row>
    <row r="7" spans="1:26" ht="16.5" customHeight="1">
      <c r="A7" s="701" t="s">
        <v>393</v>
      </c>
      <c r="B7" s="702"/>
      <c r="C7" s="282">
        <v>28</v>
      </c>
      <c r="D7" s="279" t="s">
        <v>388</v>
      </c>
      <c r="E7" s="278"/>
      <c r="F7" s="635">
        <v>201968</v>
      </c>
      <c r="G7" s="636"/>
      <c r="H7" s="636"/>
      <c r="I7" s="637"/>
      <c r="J7" s="705">
        <v>98689</v>
      </c>
      <c r="K7" s="636"/>
      <c r="L7" s="636"/>
      <c r="M7" s="636"/>
      <c r="N7" s="636"/>
      <c r="O7" s="637"/>
      <c r="P7" s="635">
        <v>103279</v>
      </c>
      <c r="Q7" s="636"/>
      <c r="R7" s="636"/>
      <c r="S7" s="636"/>
      <c r="T7" s="637"/>
      <c r="U7" s="635">
        <v>88440</v>
      </c>
      <c r="V7" s="636"/>
      <c r="W7" s="636"/>
      <c r="X7" s="638"/>
      <c r="Y7" s="276"/>
      <c r="Z7" s="283"/>
    </row>
    <row r="8" spans="1:26" ht="16.5" customHeight="1">
      <c r="A8" s="701" t="s">
        <v>393</v>
      </c>
      <c r="B8" s="702"/>
      <c r="C8" s="282">
        <v>29</v>
      </c>
      <c r="D8" s="279" t="s">
        <v>388</v>
      </c>
      <c r="E8" s="278"/>
      <c r="F8" s="635">
        <v>202003</v>
      </c>
      <c r="G8" s="636"/>
      <c r="H8" s="636"/>
      <c r="I8" s="637"/>
      <c r="J8" s="705">
        <v>98543</v>
      </c>
      <c r="K8" s="636"/>
      <c r="L8" s="636"/>
      <c r="M8" s="636"/>
      <c r="N8" s="636"/>
      <c r="O8" s="637"/>
      <c r="P8" s="635">
        <v>103460</v>
      </c>
      <c r="Q8" s="636"/>
      <c r="R8" s="636"/>
      <c r="S8" s="636"/>
      <c r="T8" s="637"/>
      <c r="U8" s="635">
        <v>89184</v>
      </c>
      <c r="V8" s="636"/>
      <c r="W8" s="636"/>
      <c r="X8" s="638"/>
      <c r="Y8" s="276"/>
      <c r="Z8" s="283"/>
    </row>
    <row r="9" spans="1:26" ht="16.5" customHeight="1">
      <c r="A9" s="701" t="s">
        <v>393</v>
      </c>
      <c r="B9" s="702"/>
      <c r="C9" s="282">
        <v>30</v>
      </c>
      <c r="D9" s="279" t="s">
        <v>388</v>
      </c>
      <c r="E9" s="278"/>
      <c r="F9" s="635">
        <v>202872</v>
      </c>
      <c r="G9" s="636"/>
      <c r="H9" s="636"/>
      <c r="I9" s="637"/>
      <c r="J9" s="705">
        <v>98887</v>
      </c>
      <c r="K9" s="636"/>
      <c r="L9" s="636"/>
      <c r="M9" s="636"/>
      <c r="N9" s="636"/>
      <c r="O9" s="637"/>
      <c r="P9" s="635">
        <v>103985</v>
      </c>
      <c r="Q9" s="636"/>
      <c r="R9" s="636"/>
      <c r="S9" s="636"/>
      <c r="T9" s="637"/>
      <c r="U9" s="635">
        <v>90185</v>
      </c>
      <c r="V9" s="636"/>
      <c r="W9" s="636"/>
      <c r="X9" s="638"/>
      <c r="Y9" s="276"/>
      <c r="Z9" s="283"/>
    </row>
    <row r="10" spans="1:26" ht="16.5" customHeight="1">
      <c r="A10" s="701" t="s">
        <v>393</v>
      </c>
      <c r="B10" s="702"/>
      <c r="C10" s="280" t="s">
        <v>478</v>
      </c>
      <c r="D10" s="279" t="s">
        <v>388</v>
      </c>
      <c r="E10" s="278"/>
      <c r="F10" s="635">
        <v>203416</v>
      </c>
      <c r="G10" s="636"/>
      <c r="H10" s="636"/>
      <c r="I10" s="637"/>
      <c r="J10" s="705">
        <v>99116</v>
      </c>
      <c r="K10" s="636"/>
      <c r="L10" s="636"/>
      <c r="M10" s="636"/>
      <c r="N10" s="636"/>
      <c r="O10" s="637"/>
      <c r="P10" s="635">
        <v>104300</v>
      </c>
      <c r="Q10" s="636"/>
      <c r="R10" s="636"/>
      <c r="S10" s="636"/>
      <c r="T10" s="637"/>
      <c r="U10" s="635">
        <v>91258</v>
      </c>
      <c r="V10" s="636"/>
      <c r="W10" s="636"/>
      <c r="X10" s="638"/>
      <c r="Y10" s="276"/>
      <c r="Z10" s="257"/>
    </row>
    <row r="11" spans="1:26" ht="16.5" customHeight="1">
      <c r="A11" s="703" t="s">
        <v>477</v>
      </c>
      <c r="B11" s="704"/>
      <c r="C11" s="280">
        <v>2</v>
      </c>
      <c r="D11" s="279" t="s">
        <v>388</v>
      </c>
      <c r="E11" s="278"/>
      <c r="F11" s="635">
        <v>203640</v>
      </c>
      <c r="G11" s="636"/>
      <c r="H11" s="636"/>
      <c r="I11" s="637"/>
      <c r="J11" s="705">
        <v>99136</v>
      </c>
      <c r="K11" s="636"/>
      <c r="L11" s="636"/>
      <c r="M11" s="636"/>
      <c r="N11" s="636"/>
      <c r="O11" s="637"/>
      <c r="P11" s="635">
        <v>104504</v>
      </c>
      <c r="Q11" s="636"/>
      <c r="R11" s="636"/>
      <c r="S11" s="636"/>
      <c r="T11" s="637"/>
      <c r="U11" s="635">
        <v>92193</v>
      </c>
      <c r="V11" s="636"/>
      <c r="W11" s="636"/>
      <c r="X11" s="638"/>
      <c r="Y11" s="276"/>
      <c r="Z11" s="257"/>
    </row>
    <row r="12" spans="1:26" ht="16.5" customHeight="1">
      <c r="A12" s="703" t="s">
        <v>477</v>
      </c>
      <c r="B12" s="704"/>
      <c r="C12" s="280">
        <v>3</v>
      </c>
      <c r="D12" s="279" t="s">
        <v>388</v>
      </c>
      <c r="E12" s="281"/>
      <c r="F12" s="635">
        <v>203155</v>
      </c>
      <c r="G12" s="636"/>
      <c r="H12" s="636"/>
      <c r="I12" s="637"/>
      <c r="J12" s="705">
        <v>98767</v>
      </c>
      <c r="K12" s="636"/>
      <c r="L12" s="636"/>
      <c r="M12" s="636"/>
      <c r="N12" s="636"/>
      <c r="O12" s="637"/>
      <c r="P12" s="635">
        <v>104388</v>
      </c>
      <c r="Q12" s="636"/>
      <c r="R12" s="636"/>
      <c r="S12" s="636"/>
      <c r="T12" s="637"/>
      <c r="U12" s="635">
        <v>92678</v>
      </c>
      <c r="V12" s="636"/>
      <c r="W12" s="636"/>
      <c r="X12" s="638"/>
      <c r="Y12" s="276"/>
      <c r="Z12" s="257"/>
    </row>
    <row r="13" spans="1:26" ht="16.5" customHeight="1">
      <c r="A13" s="703" t="s">
        <v>477</v>
      </c>
      <c r="B13" s="704"/>
      <c r="C13" s="280">
        <v>4</v>
      </c>
      <c r="D13" s="279" t="s">
        <v>388</v>
      </c>
      <c r="E13" s="278"/>
      <c r="F13" s="635">
        <v>202769</v>
      </c>
      <c r="G13" s="636"/>
      <c r="H13" s="636"/>
      <c r="I13" s="637"/>
      <c r="J13" s="705">
        <v>98346</v>
      </c>
      <c r="K13" s="636"/>
      <c r="L13" s="636"/>
      <c r="M13" s="636"/>
      <c r="N13" s="636"/>
      <c r="O13" s="637"/>
      <c r="P13" s="635">
        <v>104423</v>
      </c>
      <c r="Q13" s="636"/>
      <c r="R13" s="636"/>
      <c r="S13" s="636"/>
      <c r="T13" s="637"/>
      <c r="U13" s="635">
        <v>93294</v>
      </c>
      <c r="V13" s="636"/>
      <c r="W13" s="636"/>
      <c r="X13" s="638"/>
      <c r="Y13" s="276"/>
      <c r="Z13" s="257"/>
    </row>
    <row r="14" spans="1:26" ht="16.5" customHeight="1">
      <c r="A14" s="703" t="s">
        <v>477</v>
      </c>
      <c r="B14" s="704"/>
      <c r="C14" s="280">
        <v>5</v>
      </c>
      <c r="D14" s="279" t="s">
        <v>388</v>
      </c>
      <c r="E14" s="278"/>
      <c r="F14" s="635">
        <v>201752</v>
      </c>
      <c r="G14" s="636"/>
      <c r="H14" s="636"/>
      <c r="I14" s="637"/>
      <c r="J14" s="705">
        <v>97650</v>
      </c>
      <c r="K14" s="636"/>
      <c r="L14" s="636"/>
      <c r="M14" s="636"/>
      <c r="N14" s="636"/>
      <c r="O14" s="637"/>
      <c r="P14" s="635">
        <v>104102</v>
      </c>
      <c r="Q14" s="636"/>
      <c r="R14" s="636"/>
      <c r="S14" s="636"/>
      <c r="T14" s="637"/>
      <c r="U14" s="635">
        <v>93743</v>
      </c>
      <c r="V14" s="636"/>
      <c r="W14" s="636"/>
      <c r="X14" s="638"/>
      <c r="Y14" s="276"/>
      <c r="Z14" s="257"/>
    </row>
    <row r="15" spans="1:26" ht="16.5" customHeight="1">
      <c r="A15" s="706" t="s">
        <v>477</v>
      </c>
      <c r="B15" s="707"/>
      <c r="C15" s="372">
        <v>6</v>
      </c>
      <c r="D15" s="373" t="s">
        <v>388</v>
      </c>
      <c r="E15" s="374"/>
      <c r="F15" s="635">
        <v>200507</v>
      </c>
      <c r="G15" s="636"/>
      <c r="H15" s="636"/>
      <c r="I15" s="637"/>
      <c r="J15" s="705">
        <v>96902</v>
      </c>
      <c r="K15" s="636"/>
      <c r="L15" s="636"/>
      <c r="M15" s="636"/>
      <c r="N15" s="636"/>
      <c r="O15" s="637"/>
      <c r="P15" s="635">
        <v>103605</v>
      </c>
      <c r="Q15" s="636"/>
      <c r="R15" s="636"/>
      <c r="S15" s="636"/>
      <c r="T15" s="637"/>
      <c r="U15" s="635">
        <v>94191</v>
      </c>
      <c r="V15" s="636"/>
      <c r="W15" s="636"/>
      <c r="X15" s="638"/>
      <c r="Y15" s="276"/>
      <c r="Z15" s="257"/>
    </row>
    <row r="16" spans="1:26" ht="16.5" customHeight="1">
      <c r="A16" s="398"/>
      <c r="B16" s="375"/>
      <c r="C16" s="376">
        <v>1</v>
      </c>
      <c r="D16" s="377" t="s">
        <v>411</v>
      </c>
      <c r="E16" s="378"/>
      <c r="F16" s="668">
        <v>201383</v>
      </c>
      <c r="G16" s="661"/>
      <c r="H16" s="661"/>
      <c r="I16" s="662"/>
      <c r="J16" s="660">
        <v>97421</v>
      </c>
      <c r="K16" s="661"/>
      <c r="L16" s="661"/>
      <c r="M16" s="661"/>
      <c r="N16" s="661"/>
      <c r="O16" s="662"/>
      <c r="P16" s="668">
        <v>103962</v>
      </c>
      <c r="Q16" s="661"/>
      <c r="R16" s="661"/>
      <c r="S16" s="661"/>
      <c r="T16" s="662"/>
      <c r="U16" s="668">
        <v>93701</v>
      </c>
      <c r="V16" s="661"/>
      <c r="W16" s="661"/>
      <c r="X16" s="700"/>
      <c r="Y16" s="276"/>
      <c r="Z16" s="257"/>
    </row>
    <row r="17" spans="1:28" ht="16.5" customHeight="1">
      <c r="A17" s="399"/>
      <c r="B17" s="400"/>
      <c r="C17" s="379" t="s">
        <v>476</v>
      </c>
      <c r="D17" s="377" t="s">
        <v>411</v>
      </c>
      <c r="E17" s="378"/>
      <c r="F17" s="668">
        <v>201265</v>
      </c>
      <c r="G17" s="661"/>
      <c r="H17" s="661"/>
      <c r="I17" s="662"/>
      <c r="J17" s="660">
        <v>97322</v>
      </c>
      <c r="K17" s="661"/>
      <c r="L17" s="661"/>
      <c r="M17" s="661"/>
      <c r="N17" s="661"/>
      <c r="O17" s="662"/>
      <c r="P17" s="668">
        <v>103943</v>
      </c>
      <c r="Q17" s="661"/>
      <c r="R17" s="661"/>
      <c r="S17" s="661"/>
      <c r="T17" s="662"/>
      <c r="U17" s="668">
        <v>93668</v>
      </c>
      <c r="V17" s="661"/>
      <c r="W17" s="661"/>
      <c r="X17" s="700"/>
      <c r="Y17" s="276"/>
      <c r="Z17" s="277"/>
    </row>
    <row r="18" spans="1:28" ht="16.5" customHeight="1">
      <c r="A18" s="399"/>
      <c r="B18" s="400"/>
      <c r="C18" s="379" t="s">
        <v>475</v>
      </c>
      <c r="D18" s="377" t="s">
        <v>472</v>
      </c>
      <c r="E18" s="378"/>
      <c r="F18" s="668">
        <v>201143</v>
      </c>
      <c r="G18" s="661"/>
      <c r="H18" s="661"/>
      <c r="I18" s="662"/>
      <c r="J18" s="660">
        <v>97237</v>
      </c>
      <c r="K18" s="661"/>
      <c r="L18" s="661"/>
      <c r="M18" s="661"/>
      <c r="N18" s="661"/>
      <c r="O18" s="662"/>
      <c r="P18" s="668">
        <v>103906</v>
      </c>
      <c r="Q18" s="661"/>
      <c r="R18" s="661"/>
      <c r="S18" s="661"/>
      <c r="T18" s="662"/>
      <c r="U18" s="668">
        <v>93671</v>
      </c>
      <c r="V18" s="661"/>
      <c r="W18" s="661"/>
      <c r="X18" s="700"/>
      <c r="Y18" s="276"/>
      <c r="Z18" s="277"/>
    </row>
    <row r="19" spans="1:28" ht="16.5" customHeight="1">
      <c r="A19" s="399"/>
      <c r="B19" s="400"/>
      <c r="C19" s="379" t="s">
        <v>474</v>
      </c>
      <c r="D19" s="377" t="s">
        <v>411</v>
      </c>
      <c r="E19" s="378"/>
      <c r="F19" s="668">
        <v>200641</v>
      </c>
      <c r="G19" s="661"/>
      <c r="H19" s="661"/>
      <c r="I19" s="662"/>
      <c r="J19" s="660">
        <v>96915</v>
      </c>
      <c r="K19" s="661"/>
      <c r="L19" s="661"/>
      <c r="M19" s="661"/>
      <c r="N19" s="661"/>
      <c r="O19" s="662"/>
      <c r="P19" s="668">
        <v>103726</v>
      </c>
      <c r="Q19" s="661"/>
      <c r="R19" s="661"/>
      <c r="S19" s="661"/>
      <c r="T19" s="662"/>
      <c r="U19" s="668">
        <v>93587</v>
      </c>
      <c r="V19" s="661"/>
      <c r="W19" s="661"/>
      <c r="X19" s="700"/>
      <c r="Y19" s="276"/>
    </row>
    <row r="20" spans="1:28" ht="16.5" customHeight="1">
      <c r="A20" s="401"/>
      <c r="B20" s="402"/>
      <c r="C20" s="380" t="s">
        <v>473</v>
      </c>
      <c r="D20" s="381" t="s">
        <v>472</v>
      </c>
      <c r="E20" s="378"/>
      <c r="F20" s="668">
        <v>200841</v>
      </c>
      <c r="G20" s="661"/>
      <c r="H20" s="661"/>
      <c r="I20" s="662"/>
      <c r="J20" s="660">
        <v>97050</v>
      </c>
      <c r="K20" s="661"/>
      <c r="L20" s="661"/>
      <c r="M20" s="661"/>
      <c r="N20" s="661"/>
      <c r="O20" s="662"/>
      <c r="P20" s="668">
        <v>103791</v>
      </c>
      <c r="Q20" s="661"/>
      <c r="R20" s="661"/>
      <c r="S20" s="661"/>
      <c r="T20" s="662"/>
      <c r="U20" s="668">
        <v>93953</v>
      </c>
      <c r="V20" s="661"/>
      <c r="W20" s="661"/>
      <c r="X20" s="700"/>
      <c r="Y20" s="276"/>
    </row>
    <row r="21" spans="1:28" ht="16.5" customHeight="1">
      <c r="A21" s="399"/>
      <c r="B21" s="400"/>
      <c r="C21" s="379" t="s">
        <v>471</v>
      </c>
      <c r="D21" s="377" t="s">
        <v>411</v>
      </c>
      <c r="E21" s="378"/>
      <c r="F21" s="668">
        <v>200821</v>
      </c>
      <c r="G21" s="661"/>
      <c r="H21" s="661"/>
      <c r="I21" s="662"/>
      <c r="J21" s="660">
        <v>97021</v>
      </c>
      <c r="K21" s="661"/>
      <c r="L21" s="661"/>
      <c r="M21" s="661"/>
      <c r="N21" s="661"/>
      <c r="O21" s="662"/>
      <c r="P21" s="668">
        <v>103800</v>
      </c>
      <c r="Q21" s="661"/>
      <c r="R21" s="661"/>
      <c r="S21" s="661"/>
      <c r="T21" s="662"/>
      <c r="U21" s="668">
        <v>94018</v>
      </c>
      <c r="V21" s="661"/>
      <c r="W21" s="661"/>
      <c r="X21" s="700"/>
      <c r="Y21" s="276"/>
    </row>
    <row r="22" spans="1:28" ht="16.5" customHeight="1">
      <c r="A22" s="399"/>
      <c r="B22" s="400"/>
      <c r="C22" s="379" t="s">
        <v>470</v>
      </c>
      <c r="D22" s="377" t="s">
        <v>411</v>
      </c>
      <c r="E22" s="378"/>
      <c r="F22" s="668">
        <v>200724</v>
      </c>
      <c r="G22" s="661"/>
      <c r="H22" s="661"/>
      <c r="I22" s="662"/>
      <c r="J22" s="660">
        <v>96965</v>
      </c>
      <c r="K22" s="661"/>
      <c r="L22" s="661"/>
      <c r="M22" s="661"/>
      <c r="N22" s="661"/>
      <c r="O22" s="662"/>
      <c r="P22" s="668">
        <v>103759</v>
      </c>
      <c r="Q22" s="661"/>
      <c r="R22" s="661"/>
      <c r="S22" s="661"/>
      <c r="T22" s="662"/>
      <c r="U22" s="668">
        <v>94053</v>
      </c>
      <c r="V22" s="661"/>
      <c r="W22" s="661"/>
      <c r="X22" s="700"/>
      <c r="Y22" s="276"/>
    </row>
    <row r="23" spans="1:28" ht="16.5" customHeight="1">
      <c r="A23" s="399"/>
      <c r="B23" s="400"/>
      <c r="C23" s="379" t="s">
        <v>469</v>
      </c>
      <c r="D23" s="377" t="s">
        <v>411</v>
      </c>
      <c r="E23" s="378"/>
      <c r="F23" s="668">
        <v>200694</v>
      </c>
      <c r="G23" s="661"/>
      <c r="H23" s="661"/>
      <c r="I23" s="662"/>
      <c r="J23" s="660">
        <v>96989</v>
      </c>
      <c r="K23" s="661"/>
      <c r="L23" s="661"/>
      <c r="M23" s="661"/>
      <c r="N23" s="661"/>
      <c r="O23" s="662"/>
      <c r="P23" s="668">
        <v>103705</v>
      </c>
      <c r="Q23" s="661"/>
      <c r="R23" s="661"/>
      <c r="S23" s="661"/>
      <c r="T23" s="662"/>
      <c r="U23" s="668">
        <v>94126</v>
      </c>
      <c r="V23" s="661"/>
      <c r="W23" s="661"/>
      <c r="X23" s="700"/>
      <c r="Y23" s="276"/>
    </row>
    <row r="24" spans="1:28" ht="16.5" customHeight="1">
      <c r="A24" s="399"/>
      <c r="B24" s="400"/>
      <c r="C24" s="379" t="s">
        <v>468</v>
      </c>
      <c r="D24" s="377" t="s">
        <v>411</v>
      </c>
      <c r="E24" s="378"/>
      <c r="F24" s="668">
        <v>200566</v>
      </c>
      <c r="G24" s="661"/>
      <c r="H24" s="661"/>
      <c r="I24" s="662"/>
      <c r="J24" s="660">
        <v>96921</v>
      </c>
      <c r="K24" s="661"/>
      <c r="L24" s="661"/>
      <c r="M24" s="661"/>
      <c r="N24" s="661"/>
      <c r="O24" s="662"/>
      <c r="P24" s="668">
        <v>103645</v>
      </c>
      <c r="Q24" s="661"/>
      <c r="R24" s="661"/>
      <c r="S24" s="661"/>
      <c r="T24" s="662"/>
      <c r="U24" s="668">
        <v>94135</v>
      </c>
      <c r="V24" s="661"/>
      <c r="W24" s="661"/>
      <c r="X24" s="700"/>
      <c r="Y24" s="276"/>
    </row>
    <row r="25" spans="1:28" ht="16.5" customHeight="1">
      <c r="A25" s="399"/>
      <c r="B25" s="400"/>
      <c r="C25" s="379" t="s">
        <v>467</v>
      </c>
      <c r="D25" s="377" t="s">
        <v>411</v>
      </c>
      <c r="E25" s="378"/>
      <c r="F25" s="668">
        <v>200507</v>
      </c>
      <c r="G25" s="661"/>
      <c r="H25" s="661"/>
      <c r="I25" s="662"/>
      <c r="J25" s="660">
        <v>96902</v>
      </c>
      <c r="K25" s="661"/>
      <c r="L25" s="661"/>
      <c r="M25" s="661"/>
      <c r="N25" s="661"/>
      <c r="O25" s="662"/>
      <c r="P25" s="668">
        <v>103605</v>
      </c>
      <c r="Q25" s="661"/>
      <c r="R25" s="661"/>
      <c r="S25" s="661"/>
      <c r="T25" s="662"/>
      <c r="U25" s="668">
        <v>94191</v>
      </c>
      <c r="V25" s="661"/>
      <c r="W25" s="661"/>
      <c r="X25" s="700"/>
      <c r="Y25" s="276"/>
    </row>
    <row r="26" spans="1:28" ht="16.5" customHeight="1">
      <c r="A26" s="399"/>
      <c r="B26" s="400"/>
      <c r="C26" s="382">
        <v>11</v>
      </c>
      <c r="D26" s="377" t="s">
        <v>411</v>
      </c>
      <c r="E26" s="378"/>
      <c r="F26" s="668">
        <v>200504</v>
      </c>
      <c r="G26" s="661"/>
      <c r="H26" s="661"/>
      <c r="I26" s="662"/>
      <c r="J26" s="660">
        <v>96893</v>
      </c>
      <c r="K26" s="661"/>
      <c r="L26" s="661"/>
      <c r="M26" s="661"/>
      <c r="N26" s="661"/>
      <c r="O26" s="662"/>
      <c r="P26" s="668">
        <v>103611</v>
      </c>
      <c r="Q26" s="661"/>
      <c r="R26" s="661"/>
      <c r="S26" s="661"/>
      <c r="T26" s="662"/>
      <c r="U26" s="668">
        <v>94235</v>
      </c>
      <c r="V26" s="661"/>
      <c r="W26" s="661"/>
      <c r="X26" s="700"/>
      <c r="Y26" s="276"/>
    </row>
    <row r="27" spans="1:28" ht="16.5" customHeight="1" thickBot="1">
      <c r="A27" s="439"/>
      <c r="B27" s="440"/>
      <c r="C27" s="383">
        <v>12</v>
      </c>
      <c r="D27" s="384" t="s">
        <v>411</v>
      </c>
      <c r="E27" s="385"/>
      <c r="F27" s="663">
        <v>200409</v>
      </c>
      <c r="G27" s="664"/>
      <c r="H27" s="664"/>
      <c r="I27" s="665"/>
      <c r="J27" s="708">
        <v>96834</v>
      </c>
      <c r="K27" s="664"/>
      <c r="L27" s="664"/>
      <c r="M27" s="664"/>
      <c r="N27" s="664"/>
      <c r="O27" s="665"/>
      <c r="P27" s="663">
        <v>103575</v>
      </c>
      <c r="Q27" s="664"/>
      <c r="R27" s="664"/>
      <c r="S27" s="664"/>
      <c r="T27" s="665"/>
      <c r="U27" s="663">
        <v>94246</v>
      </c>
      <c r="V27" s="664"/>
      <c r="W27" s="664"/>
      <c r="X27" s="710"/>
      <c r="Y27" s="276"/>
    </row>
    <row r="28" spans="1:28" ht="22.5" customHeight="1">
      <c r="A28" s="600" t="s">
        <v>466</v>
      </c>
      <c r="B28" s="600"/>
      <c r="C28" s="600"/>
      <c r="D28" s="600"/>
      <c r="E28" s="600"/>
      <c r="F28" s="600"/>
      <c r="G28" s="600"/>
      <c r="H28" s="600"/>
      <c r="I28" s="600"/>
      <c r="J28" s="677"/>
      <c r="K28" s="600"/>
      <c r="L28" s="600"/>
      <c r="M28" s="600"/>
      <c r="N28" s="600"/>
      <c r="O28" s="600"/>
      <c r="P28" s="600"/>
      <c r="Q28" s="600"/>
      <c r="R28" s="600"/>
      <c r="S28" s="600"/>
      <c r="T28" s="600"/>
      <c r="U28" s="600"/>
      <c r="V28" s="600"/>
      <c r="W28" s="600"/>
      <c r="X28" s="600"/>
      <c r="Y28" s="276"/>
    </row>
    <row r="29" spans="1:28" ht="18" customHeight="1">
      <c r="A29" s="639" t="s">
        <v>465</v>
      </c>
      <c r="B29" s="639"/>
      <c r="C29" s="639"/>
      <c r="D29" s="639"/>
      <c r="E29" s="639"/>
      <c r="F29" s="639"/>
      <c r="G29" s="639"/>
      <c r="H29" s="639"/>
      <c r="I29" s="639"/>
      <c r="J29" s="640"/>
      <c r="K29" s="639"/>
      <c r="L29" s="639"/>
      <c r="M29" s="639"/>
      <c r="N29" s="639"/>
      <c r="O29" s="639"/>
      <c r="P29" s="639"/>
      <c r="Q29" s="639"/>
      <c r="R29" s="639"/>
      <c r="S29" s="639"/>
      <c r="T29" s="639"/>
      <c r="U29" s="639"/>
      <c r="V29" s="639"/>
      <c r="W29" s="639"/>
      <c r="X29" s="639"/>
      <c r="Y29" s="275"/>
      <c r="Z29" s="275"/>
      <c r="AA29" s="275"/>
      <c r="AB29" s="275"/>
    </row>
    <row r="30" spans="1:28" ht="18" customHeight="1">
      <c r="A30" s="639"/>
      <c r="B30" s="639"/>
      <c r="C30" s="639"/>
      <c r="D30" s="639"/>
      <c r="E30" s="639"/>
      <c r="F30" s="639"/>
      <c r="G30" s="639"/>
      <c r="H30" s="639"/>
      <c r="I30" s="639"/>
      <c r="J30" s="640"/>
      <c r="K30" s="639"/>
      <c r="L30" s="639"/>
      <c r="M30" s="639"/>
      <c r="N30" s="639"/>
      <c r="O30" s="639"/>
      <c r="P30" s="639"/>
      <c r="Q30" s="639"/>
      <c r="R30" s="639"/>
      <c r="S30" s="639"/>
      <c r="T30" s="639"/>
      <c r="U30" s="639"/>
      <c r="V30" s="639"/>
      <c r="W30" s="639"/>
      <c r="X30" s="639"/>
    </row>
    <row r="31" spans="1:28" ht="19.5" customHeight="1">
      <c r="A31" s="386"/>
      <c r="B31" s="386"/>
      <c r="C31" s="386"/>
      <c r="D31" s="386"/>
      <c r="E31" s="386"/>
      <c r="F31" s="386"/>
      <c r="G31" s="386"/>
      <c r="H31" s="386"/>
      <c r="I31" s="386"/>
      <c r="J31" s="386"/>
      <c r="K31" s="386"/>
      <c r="L31" s="386"/>
      <c r="M31" s="386"/>
      <c r="N31" s="386"/>
      <c r="O31" s="386"/>
      <c r="P31" s="386"/>
      <c r="Q31" s="386"/>
      <c r="R31" s="386"/>
      <c r="S31" s="386"/>
      <c r="T31" s="386"/>
      <c r="U31" s="386"/>
      <c r="V31" s="386"/>
      <c r="W31" s="386"/>
      <c r="X31" s="386"/>
    </row>
    <row r="32" spans="1:28" s="275" customFormat="1" ht="22.5" customHeight="1">
      <c r="A32" s="675" t="s">
        <v>464</v>
      </c>
      <c r="B32" s="675"/>
      <c r="C32" s="675"/>
      <c r="D32" s="675"/>
      <c r="E32" s="675"/>
      <c r="F32" s="675"/>
      <c r="G32" s="675"/>
      <c r="H32" s="675"/>
      <c r="I32" s="675"/>
      <c r="J32" s="675"/>
      <c r="K32" s="675"/>
      <c r="L32" s="675"/>
      <c r="M32" s="675"/>
      <c r="N32" s="675"/>
      <c r="O32" s="675"/>
      <c r="P32" s="675"/>
      <c r="Q32" s="675"/>
      <c r="R32" s="675"/>
      <c r="S32" s="675"/>
      <c r="T32" s="675"/>
      <c r="U32" s="675"/>
      <c r="V32" s="675"/>
      <c r="W32" s="675"/>
      <c r="X32" s="675"/>
    </row>
    <row r="33" spans="1:24" s="275" customFormat="1" ht="11.25" customHeight="1">
      <c r="A33" s="443"/>
      <c r="B33" s="443"/>
      <c r="C33" s="443"/>
      <c r="D33" s="443"/>
      <c r="E33" s="443"/>
      <c r="F33" s="443"/>
      <c r="G33" s="443"/>
      <c r="H33" s="443"/>
      <c r="I33" s="443"/>
      <c r="J33" s="443"/>
      <c r="K33" s="443"/>
      <c r="L33" s="443"/>
      <c r="M33" s="443"/>
      <c r="N33" s="443"/>
      <c r="O33" s="443"/>
      <c r="P33" s="443"/>
      <c r="Q33" s="443"/>
      <c r="R33" s="443"/>
      <c r="S33" s="443"/>
      <c r="T33" s="443"/>
      <c r="U33" s="443"/>
      <c r="V33" s="443"/>
      <c r="W33" s="443"/>
      <c r="X33" s="443"/>
    </row>
    <row r="34" spans="1:24" ht="15.75" customHeight="1" thickBot="1">
      <c r="A34" s="387"/>
      <c r="B34" s="387"/>
      <c r="C34" s="387"/>
      <c r="D34" s="387"/>
      <c r="E34" s="387"/>
      <c r="F34" s="387"/>
      <c r="G34" s="387"/>
      <c r="H34" s="387"/>
      <c r="I34" s="387"/>
      <c r="J34" s="387"/>
      <c r="K34" s="387"/>
      <c r="L34" s="387"/>
      <c r="M34" s="387"/>
      <c r="N34" s="387"/>
      <c r="O34" s="387"/>
      <c r="P34" s="387"/>
      <c r="Q34" s="387"/>
      <c r="R34" s="387"/>
      <c r="S34" s="387"/>
      <c r="T34" s="676" t="s">
        <v>463</v>
      </c>
      <c r="U34" s="676"/>
      <c r="V34" s="676"/>
      <c r="W34" s="676"/>
      <c r="X34" s="676"/>
    </row>
    <row r="35" spans="1:24" ht="18.75" customHeight="1">
      <c r="A35" s="678"/>
      <c r="B35" s="658"/>
      <c r="C35" s="658"/>
      <c r="D35" s="658"/>
      <c r="E35" s="659"/>
      <c r="F35" s="656" t="s">
        <v>555</v>
      </c>
      <c r="G35" s="658"/>
      <c r="H35" s="659"/>
      <c r="I35" s="656" t="s">
        <v>462</v>
      </c>
      <c r="J35" s="657"/>
      <c r="K35" s="658"/>
      <c r="L35" s="658"/>
      <c r="M35" s="659"/>
      <c r="N35" s="656" t="s">
        <v>461</v>
      </c>
      <c r="O35" s="658"/>
      <c r="P35" s="658"/>
      <c r="Q35" s="659"/>
      <c r="R35" s="656" t="s">
        <v>556</v>
      </c>
      <c r="S35" s="658"/>
      <c r="T35" s="658"/>
      <c r="U35" s="659"/>
      <c r="V35" s="654" t="s">
        <v>557</v>
      </c>
      <c r="W35" s="654"/>
      <c r="X35" s="655"/>
    </row>
    <row r="36" spans="1:24" ht="7.5" customHeight="1">
      <c r="A36" s="669"/>
      <c r="B36" s="670"/>
      <c r="C36" s="670"/>
      <c r="D36" s="670"/>
      <c r="E36" s="388"/>
      <c r="F36" s="709"/>
      <c r="G36" s="709"/>
      <c r="H36" s="709"/>
      <c r="I36" s="671"/>
      <c r="J36" s="672"/>
      <c r="K36" s="673"/>
      <c r="L36" s="673"/>
      <c r="M36" s="674"/>
      <c r="N36" s="671"/>
      <c r="O36" s="673"/>
      <c r="P36" s="673"/>
      <c r="Q36" s="674"/>
      <c r="R36" s="671"/>
      <c r="S36" s="673"/>
      <c r="T36" s="673"/>
      <c r="U36" s="674"/>
      <c r="V36" s="666"/>
      <c r="W36" s="666"/>
      <c r="X36" s="667"/>
    </row>
    <row r="37" spans="1:24" ht="15" customHeight="1">
      <c r="A37" s="411"/>
      <c r="B37" s="679" t="s">
        <v>460</v>
      </c>
      <c r="C37" s="679"/>
      <c r="D37" s="679"/>
      <c r="E37" s="412"/>
      <c r="F37" s="604">
        <v>3264</v>
      </c>
      <c r="G37" s="605"/>
      <c r="H37" s="680"/>
      <c r="I37" s="604">
        <v>3158</v>
      </c>
      <c r="J37" s="605"/>
      <c r="K37" s="606"/>
      <c r="L37" s="606"/>
      <c r="M37" s="607"/>
      <c r="N37" s="685">
        <v>3245</v>
      </c>
      <c r="O37" s="686">
        <v>3245</v>
      </c>
      <c r="P37" s="686">
        <v>3245</v>
      </c>
      <c r="Q37" s="687">
        <v>3245</v>
      </c>
      <c r="R37" s="681">
        <v>3503</v>
      </c>
      <c r="S37" s="606"/>
      <c r="T37" s="606"/>
      <c r="U37" s="607"/>
      <c r="V37" s="641">
        <v>3712</v>
      </c>
      <c r="W37" s="642"/>
      <c r="X37" s="643"/>
    </row>
    <row r="38" spans="1:24" ht="15" customHeight="1">
      <c r="A38" s="389"/>
      <c r="B38" s="650" t="s">
        <v>459</v>
      </c>
      <c r="C38" s="650"/>
      <c r="D38" s="650"/>
      <c r="E38" s="390"/>
      <c r="F38" s="608">
        <v>540</v>
      </c>
      <c r="G38" s="609"/>
      <c r="H38" s="610"/>
      <c r="I38" s="608">
        <v>528</v>
      </c>
      <c r="J38" s="609"/>
      <c r="K38" s="609"/>
      <c r="L38" s="609"/>
      <c r="M38" s="610"/>
      <c r="N38" s="647">
        <v>510</v>
      </c>
      <c r="O38" s="648">
        <v>510</v>
      </c>
      <c r="P38" s="648">
        <v>510</v>
      </c>
      <c r="Q38" s="649">
        <v>510</v>
      </c>
      <c r="R38" s="608">
        <v>500</v>
      </c>
      <c r="S38" s="609"/>
      <c r="T38" s="609"/>
      <c r="U38" s="610"/>
      <c r="V38" s="644">
        <v>479</v>
      </c>
      <c r="W38" s="645"/>
      <c r="X38" s="646"/>
    </row>
    <row r="39" spans="1:24" ht="15" customHeight="1">
      <c r="A39" s="389"/>
      <c r="B39" s="650" t="s">
        <v>458</v>
      </c>
      <c r="C39" s="650"/>
      <c r="D39" s="650"/>
      <c r="E39" s="390"/>
      <c r="F39" s="608">
        <v>1616</v>
      </c>
      <c r="G39" s="609"/>
      <c r="H39" s="610"/>
      <c r="I39" s="608">
        <v>1542</v>
      </c>
      <c r="J39" s="609"/>
      <c r="K39" s="609"/>
      <c r="L39" s="609"/>
      <c r="M39" s="610"/>
      <c r="N39" s="647">
        <v>1506</v>
      </c>
      <c r="O39" s="648">
        <v>1506</v>
      </c>
      <c r="P39" s="648">
        <v>1506</v>
      </c>
      <c r="Q39" s="649">
        <v>1506</v>
      </c>
      <c r="R39" s="608">
        <v>1468</v>
      </c>
      <c r="S39" s="609"/>
      <c r="T39" s="609"/>
      <c r="U39" s="610"/>
      <c r="V39" s="644">
        <v>1428</v>
      </c>
      <c r="W39" s="645"/>
      <c r="X39" s="646"/>
    </row>
    <row r="40" spans="1:24" ht="15" customHeight="1">
      <c r="A40" s="389"/>
      <c r="B40" s="650" t="s">
        <v>457</v>
      </c>
      <c r="C40" s="650"/>
      <c r="D40" s="650"/>
      <c r="E40" s="390"/>
      <c r="F40" s="608">
        <v>435</v>
      </c>
      <c r="G40" s="609"/>
      <c r="H40" s="610"/>
      <c r="I40" s="608">
        <v>444</v>
      </c>
      <c r="J40" s="609"/>
      <c r="K40" s="609"/>
      <c r="L40" s="609"/>
      <c r="M40" s="610"/>
      <c r="N40" s="647">
        <v>420</v>
      </c>
      <c r="O40" s="648">
        <v>420</v>
      </c>
      <c r="P40" s="648">
        <v>420</v>
      </c>
      <c r="Q40" s="649">
        <v>420</v>
      </c>
      <c r="R40" s="608">
        <v>521</v>
      </c>
      <c r="S40" s="609"/>
      <c r="T40" s="609"/>
      <c r="U40" s="610"/>
      <c r="V40" s="644">
        <v>590</v>
      </c>
      <c r="W40" s="645"/>
      <c r="X40" s="646"/>
    </row>
    <row r="41" spans="1:24" ht="15" customHeight="1">
      <c r="A41" s="389"/>
      <c r="B41" s="650" t="s">
        <v>456</v>
      </c>
      <c r="C41" s="650"/>
      <c r="D41" s="650"/>
      <c r="E41" s="390"/>
      <c r="F41" s="608">
        <v>89</v>
      </c>
      <c r="G41" s="609"/>
      <c r="H41" s="610"/>
      <c r="I41" s="608">
        <v>92</v>
      </c>
      <c r="J41" s="609"/>
      <c r="K41" s="609"/>
      <c r="L41" s="609"/>
      <c r="M41" s="610"/>
      <c r="N41" s="647">
        <v>109</v>
      </c>
      <c r="O41" s="648">
        <v>109</v>
      </c>
      <c r="P41" s="648">
        <v>109</v>
      </c>
      <c r="Q41" s="649">
        <v>109</v>
      </c>
      <c r="R41" s="608">
        <v>101</v>
      </c>
      <c r="S41" s="609"/>
      <c r="T41" s="609"/>
      <c r="U41" s="610"/>
      <c r="V41" s="644">
        <v>101</v>
      </c>
      <c r="W41" s="645"/>
      <c r="X41" s="646"/>
    </row>
    <row r="42" spans="1:24" ht="15" customHeight="1">
      <c r="A42" s="389"/>
      <c r="B42" s="650" t="s">
        <v>455</v>
      </c>
      <c r="C42" s="650"/>
      <c r="D42" s="650"/>
      <c r="E42" s="390"/>
      <c r="F42" s="608">
        <v>74</v>
      </c>
      <c r="G42" s="609"/>
      <c r="H42" s="610"/>
      <c r="I42" s="608">
        <v>67</v>
      </c>
      <c r="J42" s="609"/>
      <c r="K42" s="609"/>
      <c r="L42" s="609"/>
      <c r="M42" s="610"/>
      <c r="N42" s="647">
        <v>92</v>
      </c>
      <c r="O42" s="648">
        <v>92</v>
      </c>
      <c r="P42" s="648">
        <v>92</v>
      </c>
      <c r="Q42" s="649">
        <v>92</v>
      </c>
      <c r="R42" s="608">
        <v>125</v>
      </c>
      <c r="S42" s="609"/>
      <c r="T42" s="609"/>
      <c r="U42" s="610"/>
      <c r="V42" s="644">
        <v>124</v>
      </c>
      <c r="W42" s="645"/>
      <c r="X42" s="646"/>
    </row>
    <row r="43" spans="1:24" ht="15" customHeight="1">
      <c r="A43" s="389"/>
      <c r="B43" s="650" t="s">
        <v>454</v>
      </c>
      <c r="C43" s="650"/>
      <c r="D43" s="650"/>
      <c r="E43" s="390"/>
      <c r="F43" s="608">
        <v>57</v>
      </c>
      <c r="G43" s="609"/>
      <c r="H43" s="610"/>
      <c r="I43" s="608">
        <v>52</v>
      </c>
      <c r="J43" s="609"/>
      <c r="K43" s="609"/>
      <c r="L43" s="609"/>
      <c r="M43" s="610"/>
      <c r="N43" s="647">
        <v>168</v>
      </c>
      <c r="O43" s="648">
        <v>168</v>
      </c>
      <c r="P43" s="648">
        <v>168</v>
      </c>
      <c r="Q43" s="649">
        <v>168</v>
      </c>
      <c r="R43" s="608">
        <v>255</v>
      </c>
      <c r="S43" s="609"/>
      <c r="T43" s="609"/>
      <c r="U43" s="610"/>
      <c r="V43" s="644">
        <v>313</v>
      </c>
      <c r="W43" s="645"/>
      <c r="X43" s="646"/>
    </row>
    <row r="44" spans="1:24" ht="15" customHeight="1">
      <c r="A44" s="389"/>
      <c r="B44" s="650" t="s">
        <v>453</v>
      </c>
      <c r="C44" s="650"/>
      <c r="D44" s="650"/>
      <c r="E44" s="390"/>
      <c r="F44" s="608">
        <v>36</v>
      </c>
      <c r="G44" s="609"/>
      <c r="H44" s="610"/>
      <c r="I44" s="608">
        <v>34</v>
      </c>
      <c r="J44" s="609"/>
      <c r="K44" s="609"/>
      <c r="L44" s="609"/>
      <c r="M44" s="610"/>
      <c r="N44" s="647">
        <v>38</v>
      </c>
      <c r="O44" s="648">
        <v>38</v>
      </c>
      <c r="P44" s="648">
        <v>38</v>
      </c>
      <c r="Q44" s="649">
        <v>38</v>
      </c>
      <c r="R44" s="608">
        <v>97</v>
      </c>
      <c r="S44" s="609"/>
      <c r="T44" s="609"/>
      <c r="U44" s="610"/>
      <c r="V44" s="644">
        <v>152</v>
      </c>
      <c r="W44" s="645"/>
      <c r="X44" s="646"/>
    </row>
    <row r="45" spans="1:24" ht="15" customHeight="1">
      <c r="A45" s="389"/>
      <c r="B45" s="650" t="s">
        <v>452</v>
      </c>
      <c r="C45" s="650"/>
      <c r="D45" s="650"/>
      <c r="E45" s="390"/>
      <c r="F45" s="647" t="s">
        <v>554</v>
      </c>
      <c r="G45" s="648"/>
      <c r="H45" s="649"/>
      <c r="I45" s="647" t="s">
        <v>554</v>
      </c>
      <c r="J45" s="648"/>
      <c r="K45" s="648"/>
      <c r="L45" s="648"/>
      <c r="M45" s="649"/>
      <c r="N45" s="647" t="s">
        <v>448</v>
      </c>
      <c r="O45" s="648"/>
      <c r="P45" s="648"/>
      <c r="Q45" s="649"/>
      <c r="R45" s="608">
        <v>27</v>
      </c>
      <c r="S45" s="609"/>
      <c r="T45" s="609"/>
      <c r="U45" s="610"/>
      <c r="V45" s="644">
        <v>69</v>
      </c>
      <c r="W45" s="645"/>
      <c r="X45" s="646"/>
    </row>
    <row r="46" spans="1:24" ht="15" customHeight="1">
      <c r="A46" s="389"/>
      <c r="B46" s="650" t="s">
        <v>451</v>
      </c>
      <c r="C46" s="650"/>
      <c r="D46" s="650"/>
      <c r="E46" s="390"/>
      <c r="F46" s="608">
        <v>28</v>
      </c>
      <c r="G46" s="609"/>
      <c r="H46" s="610"/>
      <c r="I46" s="608">
        <v>28</v>
      </c>
      <c r="J46" s="609"/>
      <c r="K46" s="609"/>
      <c r="L46" s="609"/>
      <c r="M46" s="610"/>
      <c r="N46" s="647">
        <v>30</v>
      </c>
      <c r="O46" s="648">
        <v>30</v>
      </c>
      <c r="P46" s="648">
        <v>30</v>
      </c>
      <c r="Q46" s="649">
        <v>30</v>
      </c>
      <c r="R46" s="608">
        <v>32</v>
      </c>
      <c r="S46" s="609"/>
      <c r="T46" s="609"/>
      <c r="U46" s="610"/>
      <c r="V46" s="644">
        <v>31</v>
      </c>
      <c r="W46" s="645"/>
      <c r="X46" s="646"/>
    </row>
    <row r="47" spans="1:24" ht="15" customHeight="1">
      <c r="A47" s="389"/>
      <c r="B47" s="650" t="s">
        <v>450</v>
      </c>
      <c r="C47" s="650"/>
      <c r="D47" s="650"/>
      <c r="E47" s="390"/>
      <c r="F47" s="608">
        <v>31</v>
      </c>
      <c r="G47" s="609"/>
      <c r="H47" s="610"/>
      <c r="I47" s="608">
        <v>31</v>
      </c>
      <c r="J47" s="609"/>
      <c r="K47" s="609"/>
      <c r="L47" s="609"/>
      <c r="M47" s="610"/>
      <c r="N47" s="647">
        <v>35</v>
      </c>
      <c r="O47" s="648">
        <v>35</v>
      </c>
      <c r="P47" s="648">
        <v>35</v>
      </c>
      <c r="Q47" s="649">
        <v>35</v>
      </c>
      <c r="R47" s="608">
        <v>33</v>
      </c>
      <c r="S47" s="609"/>
      <c r="T47" s="609"/>
      <c r="U47" s="610"/>
      <c r="V47" s="644">
        <v>30</v>
      </c>
      <c r="W47" s="645"/>
      <c r="X47" s="646"/>
    </row>
    <row r="48" spans="1:24" ht="15" customHeight="1">
      <c r="A48" s="389"/>
      <c r="B48" s="650" t="s">
        <v>449</v>
      </c>
      <c r="C48" s="650"/>
      <c r="D48" s="650"/>
      <c r="E48" s="390"/>
      <c r="F48" s="608">
        <v>21</v>
      </c>
      <c r="G48" s="609"/>
      <c r="H48" s="610"/>
      <c r="I48" s="608">
        <v>23</v>
      </c>
      <c r="J48" s="609"/>
      <c r="K48" s="609"/>
      <c r="L48" s="609"/>
      <c r="M48" s="610"/>
      <c r="N48" s="647">
        <v>23</v>
      </c>
      <c r="O48" s="648">
        <v>23</v>
      </c>
      <c r="P48" s="648">
        <v>23</v>
      </c>
      <c r="Q48" s="649">
        <v>23</v>
      </c>
      <c r="R48" s="647" t="s">
        <v>554</v>
      </c>
      <c r="S48" s="648"/>
      <c r="T48" s="648"/>
      <c r="U48" s="649"/>
      <c r="V48" s="647">
        <v>30</v>
      </c>
      <c r="W48" s="648"/>
      <c r="X48" s="689"/>
    </row>
    <row r="49" spans="1:24" ht="15" customHeight="1" thickBot="1">
      <c r="A49" s="391"/>
      <c r="B49" s="690" t="s">
        <v>447</v>
      </c>
      <c r="C49" s="690"/>
      <c r="D49" s="690"/>
      <c r="E49" s="392"/>
      <c r="F49" s="682">
        <v>337</v>
      </c>
      <c r="G49" s="683"/>
      <c r="H49" s="684"/>
      <c r="I49" s="682">
        <v>317</v>
      </c>
      <c r="J49" s="683"/>
      <c r="K49" s="683"/>
      <c r="L49" s="683"/>
      <c r="M49" s="684"/>
      <c r="N49" s="691">
        <v>314</v>
      </c>
      <c r="O49" s="692">
        <v>314</v>
      </c>
      <c r="P49" s="692">
        <v>314</v>
      </c>
      <c r="Q49" s="693">
        <v>314</v>
      </c>
      <c r="R49" s="682">
        <v>344</v>
      </c>
      <c r="S49" s="683"/>
      <c r="T49" s="683"/>
      <c r="U49" s="684"/>
      <c r="V49" s="651">
        <v>365</v>
      </c>
      <c r="W49" s="652"/>
      <c r="X49" s="653"/>
    </row>
    <row r="50" spans="1:24" ht="22.5" customHeight="1">
      <c r="A50" s="688" t="s">
        <v>446</v>
      </c>
      <c r="B50" s="688"/>
      <c r="C50" s="688"/>
      <c r="D50" s="688"/>
      <c r="E50" s="688"/>
      <c r="F50" s="688"/>
      <c r="G50" s="688"/>
      <c r="H50" s="688"/>
      <c r="I50" s="688"/>
      <c r="J50" s="688"/>
      <c r="K50" s="688"/>
      <c r="L50" s="688"/>
      <c r="M50" s="688"/>
      <c r="N50" s="688"/>
      <c r="O50" s="688"/>
      <c r="P50" s="688"/>
      <c r="Q50" s="688"/>
      <c r="R50" s="688"/>
      <c r="S50" s="688"/>
      <c r="T50" s="688"/>
      <c r="U50" s="688"/>
      <c r="V50" s="688"/>
      <c r="W50" s="688"/>
      <c r="X50" s="688"/>
    </row>
  </sheetData>
  <mergeCells count="205">
    <mergeCell ref="A10:B10"/>
    <mergeCell ref="F12:I12"/>
    <mergeCell ref="F13:I13"/>
    <mergeCell ref="F15:I15"/>
    <mergeCell ref="F10:I10"/>
    <mergeCell ref="F11:I11"/>
    <mergeCell ref="U16:X16"/>
    <mergeCell ref="P10:T10"/>
    <mergeCell ref="P11:T11"/>
    <mergeCell ref="P12:T12"/>
    <mergeCell ref="P13:T13"/>
    <mergeCell ref="U12:X12"/>
    <mergeCell ref="U13:X13"/>
    <mergeCell ref="U10:X10"/>
    <mergeCell ref="J13:O13"/>
    <mergeCell ref="U11:X11"/>
    <mergeCell ref="U15:X15"/>
    <mergeCell ref="J11:O11"/>
    <mergeCell ref="J12:O12"/>
    <mergeCell ref="U25:X25"/>
    <mergeCell ref="F24:I24"/>
    <mergeCell ref="J24:O24"/>
    <mergeCell ref="J27:O27"/>
    <mergeCell ref="F36:H36"/>
    <mergeCell ref="F35:H35"/>
    <mergeCell ref="U27:X27"/>
    <mergeCell ref="F19:I19"/>
    <mergeCell ref="F20:I20"/>
    <mergeCell ref="F23:I23"/>
    <mergeCell ref="P23:T23"/>
    <mergeCell ref="P22:T22"/>
    <mergeCell ref="P21:T21"/>
    <mergeCell ref="J22:O22"/>
    <mergeCell ref="P20:T20"/>
    <mergeCell ref="J19:O19"/>
    <mergeCell ref="P19:T19"/>
    <mergeCell ref="P25:T25"/>
    <mergeCell ref="F25:I25"/>
    <mergeCell ref="U26:X26"/>
    <mergeCell ref="A30:X30"/>
    <mergeCell ref="P27:T27"/>
    <mergeCell ref="U24:X24"/>
    <mergeCell ref="U21:X21"/>
    <mergeCell ref="J21:O21"/>
    <mergeCell ref="P24:T24"/>
    <mergeCell ref="F21:I21"/>
    <mergeCell ref="F22:I22"/>
    <mergeCell ref="U22:X22"/>
    <mergeCell ref="F17:I17"/>
    <mergeCell ref="A14:B14"/>
    <mergeCell ref="F14:I14"/>
    <mergeCell ref="A15:B15"/>
    <mergeCell ref="F18:I18"/>
    <mergeCell ref="P17:T17"/>
    <mergeCell ref="J14:O14"/>
    <mergeCell ref="J18:O18"/>
    <mergeCell ref="P18:T18"/>
    <mergeCell ref="J17:O17"/>
    <mergeCell ref="F16:I16"/>
    <mergeCell ref="J15:O15"/>
    <mergeCell ref="P15:T15"/>
    <mergeCell ref="P14:T14"/>
    <mergeCell ref="U14:X14"/>
    <mergeCell ref="U20:X20"/>
    <mergeCell ref="U19:X19"/>
    <mergeCell ref="U18:X18"/>
    <mergeCell ref="A1:X1"/>
    <mergeCell ref="A3:E4"/>
    <mergeCell ref="J23:O23"/>
    <mergeCell ref="J20:O20"/>
    <mergeCell ref="P16:T16"/>
    <mergeCell ref="F4:I4"/>
    <mergeCell ref="J16:O16"/>
    <mergeCell ref="U17:X17"/>
    <mergeCell ref="U23:X23"/>
    <mergeCell ref="A6:B6"/>
    <mergeCell ref="A11:B11"/>
    <mergeCell ref="A8:B8"/>
    <mergeCell ref="F6:I6"/>
    <mergeCell ref="F7:I7"/>
    <mergeCell ref="J6:O6"/>
    <mergeCell ref="J7:O7"/>
    <mergeCell ref="J8:O8"/>
    <mergeCell ref="A7:B7"/>
    <mergeCell ref="F8:I8"/>
    <mergeCell ref="A9:B9"/>
    <mergeCell ref="J9:O9"/>
    <mergeCell ref="J10:O10"/>
    <mergeCell ref="A13:B13"/>
    <mergeCell ref="A12:B12"/>
    <mergeCell ref="V39:X39"/>
    <mergeCell ref="A50:X50"/>
    <mergeCell ref="V43:X43"/>
    <mergeCell ref="V46:X46"/>
    <mergeCell ref="V47:X47"/>
    <mergeCell ref="V48:X48"/>
    <mergeCell ref="V42:X42"/>
    <mergeCell ref="B46:D46"/>
    <mergeCell ref="R42:U42"/>
    <mergeCell ref="N42:Q42"/>
    <mergeCell ref="F49:H49"/>
    <mergeCell ref="I45:M45"/>
    <mergeCell ref="N45:Q45"/>
    <mergeCell ref="R45:U45"/>
    <mergeCell ref="V45:X45"/>
    <mergeCell ref="B49:D49"/>
    <mergeCell ref="B48:D48"/>
    <mergeCell ref="B47:D47"/>
    <mergeCell ref="N49:Q49"/>
    <mergeCell ref="N43:Q43"/>
    <mergeCell ref="B45:D45"/>
    <mergeCell ref="F43:H43"/>
    <mergeCell ref="F45:H45"/>
    <mergeCell ref="V40:X40"/>
    <mergeCell ref="B37:D37"/>
    <mergeCell ref="I38:M38"/>
    <mergeCell ref="F37:H37"/>
    <mergeCell ref="R37:U37"/>
    <mergeCell ref="I41:M41"/>
    <mergeCell ref="R49:U49"/>
    <mergeCell ref="R44:U44"/>
    <mergeCell ref="R41:U41"/>
    <mergeCell ref="R40:U40"/>
    <mergeCell ref="F48:H48"/>
    <mergeCell ref="F47:H47"/>
    <mergeCell ref="I49:M49"/>
    <mergeCell ref="I43:M43"/>
    <mergeCell ref="I47:M47"/>
    <mergeCell ref="I48:M48"/>
    <mergeCell ref="N37:Q37"/>
    <mergeCell ref="R48:U48"/>
    <mergeCell ref="R47:U47"/>
    <mergeCell ref="R46:U46"/>
    <mergeCell ref="R43:U43"/>
    <mergeCell ref="N48:Q48"/>
    <mergeCell ref="N47:Q47"/>
    <mergeCell ref="N46:Q46"/>
    <mergeCell ref="R38:U38"/>
    <mergeCell ref="V44:X44"/>
    <mergeCell ref="V49:X49"/>
    <mergeCell ref="I40:M40"/>
    <mergeCell ref="V41:X41"/>
    <mergeCell ref="B38:D38"/>
    <mergeCell ref="V35:X35"/>
    <mergeCell ref="I35:M35"/>
    <mergeCell ref="J25:O25"/>
    <mergeCell ref="F38:H38"/>
    <mergeCell ref="F27:I27"/>
    <mergeCell ref="V36:X36"/>
    <mergeCell ref="J26:O26"/>
    <mergeCell ref="F26:I26"/>
    <mergeCell ref="P26:T26"/>
    <mergeCell ref="A36:D36"/>
    <mergeCell ref="I36:M36"/>
    <mergeCell ref="A32:X32"/>
    <mergeCell ref="T34:X34"/>
    <mergeCell ref="N36:Q36"/>
    <mergeCell ref="R36:U36"/>
    <mergeCell ref="A28:X28"/>
    <mergeCell ref="A35:E35"/>
    <mergeCell ref="R35:U35"/>
    <mergeCell ref="N35:Q35"/>
    <mergeCell ref="F46:H46"/>
    <mergeCell ref="I46:M46"/>
    <mergeCell ref="B41:D41"/>
    <mergeCell ref="B40:D40"/>
    <mergeCell ref="N41:Q41"/>
    <mergeCell ref="N40:Q40"/>
    <mergeCell ref="N39:Q39"/>
    <mergeCell ref="B44:D44"/>
    <mergeCell ref="F44:H44"/>
    <mergeCell ref="I44:M44"/>
    <mergeCell ref="N44:Q44"/>
    <mergeCell ref="B43:D43"/>
    <mergeCell ref="B42:D42"/>
    <mergeCell ref="F39:H39"/>
    <mergeCell ref="F41:H41"/>
    <mergeCell ref="F42:H42"/>
    <mergeCell ref="F40:H40"/>
    <mergeCell ref="B39:D39"/>
    <mergeCell ref="I39:M39"/>
    <mergeCell ref="I37:M37"/>
    <mergeCell ref="I42:M42"/>
    <mergeCell ref="F3:T3"/>
    <mergeCell ref="J5:O5"/>
    <mergeCell ref="P4:T4"/>
    <mergeCell ref="U5:X5"/>
    <mergeCell ref="U3:X4"/>
    <mergeCell ref="J4:O4"/>
    <mergeCell ref="P5:T5"/>
    <mergeCell ref="F5:I5"/>
    <mergeCell ref="F9:I9"/>
    <mergeCell ref="P6:T6"/>
    <mergeCell ref="P7:T7"/>
    <mergeCell ref="P8:T8"/>
    <mergeCell ref="P9:T9"/>
    <mergeCell ref="U6:X6"/>
    <mergeCell ref="U7:X7"/>
    <mergeCell ref="U8:X8"/>
    <mergeCell ref="U9:X9"/>
    <mergeCell ref="A29:X29"/>
    <mergeCell ref="V37:X37"/>
    <mergeCell ref="V38:X38"/>
    <mergeCell ref="R39:U39"/>
    <mergeCell ref="N38:Q38"/>
  </mergeCells>
  <phoneticPr fontId="3"/>
  <printOptions horizontalCentered="1"/>
  <pageMargins left="0.59055118110236227" right="0.59055118110236227" top="0.59055118110236227" bottom="0.59055118110236227" header="0.19685039370078741" footer="0.39370078740157483"/>
  <pageSetup paperSize="9" orientation="portrait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9"/>
  <sheetViews>
    <sheetView view="pageBreakPreview" topLeftCell="A31" zoomScaleNormal="100" zoomScaleSheetLayoutView="100" workbookViewId="0">
      <selection activeCell="N57" sqref="N57"/>
    </sheetView>
  </sheetViews>
  <sheetFormatPr defaultColWidth="11" defaultRowHeight="12"/>
  <cols>
    <col min="1" max="1" width="1.25" style="193" customWidth="1"/>
    <col min="2" max="2" width="12.5" style="193" customWidth="1"/>
    <col min="3" max="3" width="1.25" style="193" customWidth="1"/>
    <col min="4" max="11" width="8.125" style="193" customWidth="1"/>
    <col min="12" max="12" width="1.375" style="193" customWidth="1"/>
    <col min="13" max="13" width="11" style="193" customWidth="1"/>
    <col min="14" max="21" width="4.125" style="193" customWidth="1"/>
    <col min="22" max="16384" width="11" style="193"/>
  </cols>
  <sheetData>
    <row r="1" spans="1:22" s="1" customFormat="1" ht="22.5" customHeight="1">
      <c r="A1" s="498" t="s">
        <v>544</v>
      </c>
      <c r="B1" s="498"/>
      <c r="C1" s="498"/>
      <c r="D1" s="498"/>
      <c r="E1" s="498"/>
      <c r="F1" s="498"/>
      <c r="G1" s="498"/>
      <c r="H1" s="498"/>
      <c r="I1" s="498"/>
      <c r="J1" s="498"/>
      <c r="K1" s="498"/>
    </row>
    <row r="2" spans="1:22" s="1" customFormat="1" ht="11.25" customHeight="1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22" ht="15" customHeight="1" thickBot="1">
      <c r="A3" s="324"/>
      <c r="B3" s="324"/>
      <c r="C3" s="324"/>
      <c r="D3" s="324"/>
      <c r="E3" s="324"/>
      <c r="F3" s="324"/>
      <c r="G3" s="324"/>
      <c r="H3" s="324"/>
      <c r="I3" s="324"/>
      <c r="J3" s="715" t="s">
        <v>427</v>
      </c>
      <c r="K3" s="571"/>
    </row>
    <row r="4" spans="1:22" ht="15.75" customHeight="1">
      <c r="A4" s="572" t="s">
        <v>543</v>
      </c>
      <c r="B4" s="573"/>
      <c r="C4" s="574"/>
      <c r="D4" s="295" t="s">
        <v>542</v>
      </c>
      <c r="E4" s="294"/>
      <c r="F4" s="294"/>
      <c r="G4" s="297"/>
      <c r="H4" s="296" t="s">
        <v>541</v>
      </c>
      <c r="I4" s="295"/>
      <c r="J4" s="441"/>
      <c r="K4" s="444"/>
      <c r="N4" s="714"/>
      <c r="O4" s="714"/>
      <c r="P4" s="714"/>
      <c r="Q4" s="714"/>
      <c r="R4" s="714"/>
      <c r="S4" s="714"/>
      <c r="T4" s="714"/>
      <c r="U4" s="714"/>
      <c r="V4" s="714"/>
    </row>
    <row r="5" spans="1:22" s="292" customFormat="1" ht="15.75" customHeight="1">
      <c r="A5" s="719"/>
      <c r="B5" s="720"/>
      <c r="C5" s="721"/>
      <c r="D5" s="725" t="s">
        <v>540</v>
      </c>
      <c r="E5" s="725" t="s">
        <v>539</v>
      </c>
      <c r="F5" s="725" t="s">
        <v>538</v>
      </c>
      <c r="G5" s="722" t="s">
        <v>571</v>
      </c>
      <c r="H5" s="725" t="s">
        <v>540</v>
      </c>
      <c r="I5" s="725" t="s">
        <v>539</v>
      </c>
      <c r="J5" s="727" t="s">
        <v>538</v>
      </c>
      <c r="K5" s="724" t="s">
        <v>571</v>
      </c>
      <c r="N5" s="293"/>
      <c r="O5" s="293"/>
      <c r="P5" s="293"/>
      <c r="Q5" s="293"/>
    </row>
    <row r="6" spans="1:22" s="292" customFormat="1" ht="15.75" customHeight="1">
      <c r="A6" s="575"/>
      <c r="B6" s="576"/>
      <c r="C6" s="577"/>
      <c r="D6" s="726"/>
      <c r="E6" s="726"/>
      <c r="F6" s="726"/>
      <c r="G6" s="723"/>
      <c r="H6" s="726"/>
      <c r="I6" s="726"/>
      <c r="J6" s="727"/>
      <c r="K6" s="724"/>
      <c r="N6" s="293"/>
      <c r="O6" s="293"/>
      <c r="P6" s="293"/>
      <c r="Q6" s="293"/>
    </row>
    <row r="7" spans="1:22" ht="15" customHeight="1">
      <c r="A7" s="291"/>
      <c r="B7" s="290" t="s">
        <v>537</v>
      </c>
      <c r="C7" s="362"/>
      <c r="D7" s="358">
        <v>67</v>
      </c>
      <c r="E7" s="358">
        <v>62</v>
      </c>
      <c r="F7" s="358">
        <v>73</v>
      </c>
      <c r="G7" s="364">
        <v>66</v>
      </c>
      <c r="H7" s="358">
        <v>57</v>
      </c>
      <c r="I7" s="358">
        <v>50</v>
      </c>
      <c r="J7" s="358">
        <v>63</v>
      </c>
      <c r="K7" s="445">
        <v>68</v>
      </c>
    </row>
    <row r="8" spans="1:22" ht="15" customHeight="1">
      <c r="A8" s="289"/>
      <c r="B8" s="12" t="s">
        <v>536</v>
      </c>
      <c r="C8" s="288"/>
      <c r="D8" s="359">
        <v>8</v>
      </c>
      <c r="E8" s="359">
        <v>16</v>
      </c>
      <c r="F8" s="359">
        <v>7</v>
      </c>
      <c r="G8" s="365">
        <v>5</v>
      </c>
      <c r="H8" s="359">
        <v>10</v>
      </c>
      <c r="I8" s="359">
        <v>7</v>
      </c>
      <c r="J8" s="359">
        <v>5</v>
      </c>
      <c r="K8" s="446">
        <v>5</v>
      </c>
    </row>
    <row r="9" spans="1:22" ht="15" customHeight="1">
      <c r="A9" s="289"/>
      <c r="B9" s="12" t="s">
        <v>535</v>
      </c>
      <c r="C9" s="288"/>
      <c r="D9" s="359">
        <v>4</v>
      </c>
      <c r="E9" s="359">
        <v>3</v>
      </c>
      <c r="F9" s="359">
        <v>11</v>
      </c>
      <c r="G9" s="365">
        <v>16</v>
      </c>
      <c r="H9" s="359">
        <v>3</v>
      </c>
      <c r="I9" s="359">
        <v>7</v>
      </c>
      <c r="J9" s="359">
        <v>7</v>
      </c>
      <c r="K9" s="446">
        <v>5</v>
      </c>
    </row>
    <row r="10" spans="1:22" ht="15" customHeight="1">
      <c r="A10" s="289"/>
      <c r="B10" s="12" t="s">
        <v>534</v>
      </c>
      <c r="C10" s="288"/>
      <c r="D10" s="359">
        <v>21</v>
      </c>
      <c r="E10" s="359">
        <v>34</v>
      </c>
      <c r="F10" s="359">
        <v>23</v>
      </c>
      <c r="G10" s="365">
        <v>42</v>
      </c>
      <c r="H10" s="359">
        <v>22</v>
      </c>
      <c r="I10" s="359">
        <v>20</v>
      </c>
      <c r="J10" s="359">
        <v>24</v>
      </c>
      <c r="K10" s="446">
        <v>40</v>
      </c>
    </row>
    <row r="11" spans="1:22" ht="15" customHeight="1">
      <c r="A11" s="289"/>
      <c r="B11" s="12" t="s">
        <v>533</v>
      </c>
      <c r="C11" s="288"/>
      <c r="D11" s="359">
        <v>3</v>
      </c>
      <c r="E11" s="359">
        <v>4</v>
      </c>
      <c r="F11" s="359">
        <v>2</v>
      </c>
      <c r="G11" s="365">
        <v>5</v>
      </c>
      <c r="H11" s="359">
        <v>1</v>
      </c>
      <c r="I11" s="359">
        <v>7</v>
      </c>
      <c r="J11" s="359">
        <v>2</v>
      </c>
      <c r="K11" s="446">
        <v>0</v>
      </c>
    </row>
    <row r="12" spans="1:22" ht="15" customHeight="1">
      <c r="A12" s="289"/>
      <c r="B12" s="12" t="s">
        <v>532</v>
      </c>
      <c r="C12" s="288"/>
      <c r="D12" s="359">
        <v>2</v>
      </c>
      <c r="E12" s="359">
        <v>5</v>
      </c>
      <c r="F12" s="359">
        <v>6</v>
      </c>
      <c r="G12" s="365">
        <v>5</v>
      </c>
      <c r="H12" s="359">
        <v>3</v>
      </c>
      <c r="I12" s="359">
        <v>11</v>
      </c>
      <c r="J12" s="359">
        <v>3</v>
      </c>
      <c r="K12" s="446">
        <v>5</v>
      </c>
    </row>
    <row r="13" spans="1:22" ht="15" customHeight="1">
      <c r="A13" s="289"/>
      <c r="B13" s="12" t="s">
        <v>531</v>
      </c>
      <c r="C13" s="288"/>
      <c r="D13" s="359">
        <v>13</v>
      </c>
      <c r="E13" s="359">
        <v>14</v>
      </c>
      <c r="F13" s="359">
        <v>10</v>
      </c>
      <c r="G13" s="365">
        <v>15</v>
      </c>
      <c r="H13" s="359">
        <v>16</v>
      </c>
      <c r="I13" s="359">
        <v>16</v>
      </c>
      <c r="J13" s="359">
        <v>29</v>
      </c>
      <c r="K13" s="446">
        <v>10</v>
      </c>
    </row>
    <row r="14" spans="1:22" ht="15" customHeight="1">
      <c r="A14" s="289"/>
      <c r="B14" s="12" t="s">
        <v>530</v>
      </c>
      <c r="C14" s="288"/>
      <c r="D14" s="359">
        <v>23</v>
      </c>
      <c r="E14" s="359">
        <v>43</v>
      </c>
      <c r="F14" s="359">
        <v>30</v>
      </c>
      <c r="G14" s="365">
        <v>27</v>
      </c>
      <c r="H14" s="359">
        <v>38</v>
      </c>
      <c r="I14" s="359">
        <v>28</v>
      </c>
      <c r="J14" s="359">
        <v>57</v>
      </c>
      <c r="K14" s="446">
        <v>46</v>
      </c>
    </row>
    <row r="15" spans="1:22" ht="15" customHeight="1">
      <c r="A15" s="289"/>
      <c r="B15" s="12" t="s">
        <v>529</v>
      </c>
      <c r="C15" s="288"/>
      <c r="D15" s="359">
        <v>29</v>
      </c>
      <c r="E15" s="359">
        <v>15</v>
      </c>
      <c r="F15" s="359">
        <v>10</v>
      </c>
      <c r="G15" s="365">
        <v>17</v>
      </c>
      <c r="H15" s="359">
        <v>21</v>
      </c>
      <c r="I15" s="359">
        <v>25</v>
      </c>
      <c r="J15" s="359">
        <v>33</v>
      </c>
      <c r="K15" s="446">
        <v>12</v>
      </c>
    </row>
    <row r="16" spans="1:22" ht="15" customHeight="1">
      <c r="A16" s="289"/>
      <c r="B16" s="12" t="s">
        <v>528</v>
      </c>
      <c r="C16" s="288"/>
      <c r="D16" s="359">
        <v>29</v>
      </c>
      <c r="E16" s="359">
        <v>11</v>
      </c>
      <c r="F16" s="359">
        <v>17</v>
      </c>
      <c r="G16" s="365">
        <v>17</v>
      </c>
      <c r="H16" s="359">
        <v>12</v>
      </c>
      <c r="I16" s="359">
        <v>28</v>
      </c>
      <c r="J16" s="359">
        <v>21</v>
      </c>
      <c r="K16" s="446">
        <v>13</v>
      </c>
    </row>
    <row r="17" spans="1:11" ht="15" customHeight="1">
      <c r="A17" s="289"/>
      <c r="B17" s="12" t="s">
        <v>527</v>
      </c>
      <c r="C17" s="288"/>
      <c r="D17" s="359">
        <v>143</v>
      </c>
      <c r="E17" s="359">
        <v>112</v>
      </c>
      <c r="F17" s="359">
        <v>112</v>
      </c>
      <c r="G17" s="365">
        <v>85</v>
      </c>
      <c r="H17" s="359">
        <v>149</v>
      </c>
      <c r="I17" s="359">
        <v>150</v>
      </c>
      <c r="J17" s="359">
        <v>133</v>
      </c>
      <c r="K17" s="446">
        <v>124</v>
      </c>
    </row>
    <row r="18" spans="1:11" ht="15" customHeight="1">
      <c r="A18" s="289"/>
      <c r="B18" s="12" t="s">
        <v>526</v>
      </c>
      <c r="C18" s="288"/>
      <c r="D18" s="359">
        <v>83</v>
      </c>
      <c r="E18" s="359">
        <v>110</v>
      </c>
      <c r="F18" s="359">
        <v>82</v>
      </c>
      <c r="G18" s="365">
        <v>81</v>
      </c>
      <c r="H18" s="359">
        <v>123</v>
      </c>
      <c r="I18" s="359">
        <v>128</v>
      </c>
      <c r="J18" s="359">
        <v>124</v>
      </c>
      <c r="K18" s="446">
        <v>162</v>
      </c>
    </row>
    <row r="19" spans="1:11" ht="15" customHeight="1">
      <c r="A19" s="289"/>
      <c r="B19" s="12" t="s">
        <v>525</v>
      </c>
      <c r="C19" s="288"/>
      <c r="D19" s="359">
        <v>282</v>
      </c>
      <c r="E19" s="359">
        <v>339</v>
      </c>
      <c r="F19" s="359">
        <v>243</v>
      </c>
      <c r="G19" s="365">
        <v>195</v>
      </c>
      <c r="H19" s="359">
        <v>403</v>
      </c>
      <c r="I19" s="359">
        <v>437</v>
      </c>
      <c r="J19" s="359">
        <v>456</v>
      </c>
      <c r="K19" s="446">
        <v>426</v>
      </c>
    </row>
    <row r="20" spans="1:11" ht="15" customHeight="1">
      <c r="A20" s="289"/>
      <c r="B20" s="12" t="s">
        <v>524</v>
      </c>
      <c r="C20" s="288"/>
      <c r="D20" s="359">
        <v>124</v>
      </c>
      <c r="E20" s="359">
        <v>150</v>
      </c>
      <c r="F20" s="359">
        <v>147</v>
      </c>
      <c r="G20" s="365">
        <v>178</v>
      </c>
      <c r="H20" s="359">
        <v>220</v>
      </c>
      <c r="I20" s="359">
        <v>194</v>
      </c>
      <c r="J20" s="359">
        <v>254</v>
      </c>
      <c r="K20" s="446">
        <v>177</v>
      </c>
    </row>
    <row r="21" spans="1:11" ht="15" customHeight="1">
      <c r="A21" s="289"/>
      <c r="B21" s="12" t="s">
        <v>523</v>
      </c>
      <c r="C21" s="288"/>
      <c r="D21" s="359">
        <v>12</v>
      </c>
      <c r="E21" s="359">
        <v>15</v>
      </c>
      <c r="F21" s="359">
        <v>17</v>
      </c>
      <c r="G21" s="365">
        <v>16</v>
      </c>
      <c r="H21" s="359">
        <v>9</v>
      </c>
      <c r="I21" s="359">
        <v>7</v>
      </c>
      <c r="J21" s="359">
        <v>10</v>
      </c>
      <c r="K21" s="446">
        <v>7</v>
      </c>
    </row>
    <row r="22" spans="1:11" ht="15" customHeight="1">
      <c r="A22" s="289"/>
      <c r="B22" s="12" t="s">
        <v>522</v>
      </c>
      <c r="C22" s="288"/>
      <c r="D22" s="359">
        <v>8</v>
      </c>
      <c r="E22" s="359">
        <v>13</v>
      </c>
      <c r="F22" s="359">
        <v>12</v>
      </c>
      <c r="G22" s="365">
        <v>19</v>
      </c>
      <c r="H22" s="359">
        <v>17</v>
      </c>
      <c r="I22" s="359">
        <v>15</v>
      </c>
      <c r="J22" s="359">
        <v>13</v>
      </c>
      <c r="K22" s="446">
        <v>5</v>
      </c>
    </row>
    <row r="23" spans="1:11" ht="15" customHeight="1">
      <c r="A23" s="289"/>
      <c r="B23" s="12" t="s">
        <v>521</v>
      </c>
      <c r="C23" s="288"/>
      <c r="D23" s="359">
        <v>17</v>
      </c>
      <c r="E23" s="359">
        <v>25</v>
      </c>
      <c r="F23" s="359">
        <v>27</v>
      </c>
      <c r="G23" s="365">
        <v>30</v>
      </c>
      <c r="H23" s="359">
        <v>24</v>
      </c>
      <c r="I23" s="359">
        <v>28</v>
      </c>
      <c r="J23" s="359">
        <v>30</v>
      </c>
      <c r="K23" s="446">
        <v>18</v>
      </c>
    </row>
    <row r="24" spans="1:11" ht="15" customHeight="1">
      <c r="A24" s="289"/>
      <c r="B24" s="12" t="s">
        <v>520</v>
      </c>
      <c r="C24" s="288"/>
      <c r="D24" s="359">
        <v>15</v>
      </c>
      <c r="E24" s="359">
        <v>23</v>
      </c>
      <c r="F24" s="359">
        <v>23</v>
      </c>
      <c r="G24" s="365">
        <v>19</v>
      </c>
      <c r="H24" s="359">
        <v>18</v>
      </c>
      <c r="I24" s="359">
        <v>18</v>
      </c>
      <c r="J24" s="359">
        <v>15</v>
      </c>
      <c r="K24" s="446">
        <v>13</v>
      </c>
    </row>
    <row r="25" spans="1:11" ht="15" customHeight="1">
      <c r="A25" s="289"/>
      <c r="B25" s="12" t="s">
        <v>519</v>
      </c>
      <c r="C25" s="288"/>
      <c r="D25" s="359">
        <v>2</v>
      </c>
      <c r="E25" s="359">
        <v>3</v>
      </c>
      <c r="F25" s="359">
        <v>13</v>
      </c>
      <c r="G25" s="365">
        <v>3</v>
      </c>
      <c r="H25" s="359">
        <v>7</v>
      </c>
      <c r="I25" s="359">
        <v>3</v>
      </c>
      <c r="J25" s="359">
        <v>6</v>
      </c>
      <c r="K25" s="446">
        <v>1</v>
      </c>
    </row>
    <row r="26" spans="1:11" ht="15" customHeight="1">
      <c r="A26" s="289"/>
      <c r="B26" s="12" t="s">
        <v>518</v>
      </c>
      <c r="C26" s="288"/>
      <c r="D26" s="359">
        <v>15</v>
      </c>
      <c r="E26" s="359">
        <v>7</v>
      </c>
      <c r="F26" s="359">
        <v>23</v>
      </c>
      <c r="G26" s="365">
        <v>9</v>
      </c>
      <c r="H26" s="359">
        <v>9</v>
      </c>
      <c r="I26" s="359">
        <v>17</v>
      </c>
      <c r="J26" s="359">
        <v>26</v>
      </c>
      <c r="K26" s="446">
        <v>15</v>
      </c>
    </row>
    <row r="27" spans="1:11" ht="15" customHeight="1">
      <c r="A27" s="289"/>
      <c r="B27" s="12" t="s">
        <v>517</v>
      </c>
      <c r="C27" s="288"/>
      <c r="D27" s="359">
        <v>24</v>
      </c>
      <c r="E27" s="359">
        <v>22</v>
      </c>
      <c r="F27" s="359">
        <v>23</v>
      </c>
      <c r="G27" s="365">
        <v>42</v>
      </c>
      <c r="H27" s="359">
        <v>24</v>
      </c>
      <c r="I27" s="359">
        <v>23</v>
      </c>
      <c r="J27" s="359">
        <v>28</v>
      </c>
      <c r="K27" s="446">
        <v>27</v>
      </c>
    </row>
    <row r="28" spans="1:11" ht="15" customHeight="1">
      <c r="A28" s="289"/>
      <c r="B28" s="12" t="s">
        <v>516</v>
      </c>
      <c r="C28" s="288"/>
      <c r="D28" s="359">
        <v>39</v>
      </c>
      <c r="E28" s="359">
        <v>42</v>
      </c>
      <c r="F28" s="359">
        <v>68</v>
      </c>
      <c r="G28" s="365">
        <v>51</v>
      </c>
      <c r="H28" s="359">
        <v>61</v>
      </c>
      <c r="I28" s="359">
        <v>70</v>
      </c>
      <c r="J28" s="359">
        <v>55</v>
      </c>
      <c r="K28" s="446">
        <v>46</v>
      </c>
    </row>
    <row r="29" spans="1:11" ht="15" customHeight="1">
      <c r="A29" s="289"/>
      <c r="B29" s="12" t="s">
        <v>515</v>
      </c>
      <c r="C29" s="288"/>
      <c r="D29" s="359">
        <v>253</v>
      </c>
      <c r="E29" s="359">
        <v>249</v>
      </c>
      <c r="F29" s="359">
        <v>195</v>
      </c>
      <c r="G29" s="365">
        <v>207</v>
      </c>
      <c r="H29" s="359">
        <v>157</v>
      </c>
      <c r="I29" s="359">
        <v>201</v>
      </c>
      <c r="J29" s="359">
        <v>192</v>
      </c>
      <c r="K29" s="446">
        <v>194</v>
      </c>
    </row>
    <row r="30" spans="1:11" ht="15" customHeight="1">
      <c r="A30" s="289"/>
      <c r="B30" s="12" t="s">
        <v>514</v>
      </c>
      <c r="C30" s="288"/>
      <c r="D30" s="359">
        <v>46</v>
      </c>
      <c r="E30" s="359">
        <v>73</v>
      </c>
      <c r="F30" s="359">
        <v>46</v>
      </c>
      <c r="G30" s="365">
        <v>74</v>
      </c>
      <c r="H30" s="359">
        <v>52</v>
      </c>
      <c r="I30" s="359">
        <v>48</v>
      </c>
      <c r="J30" s="359">
        <v>51</v>
      </c>
      <c r="K30" s="446">
        <v>42</v>
      </c>
    </row>
    <row r="31" spans="1:11" ht="15" customHeight="1">
      <c r="A31" s="289"/>
      <c r="B31" s="12" t="s">
        <v>513</v>
      </c>
      <c r="C31" s="288"/>
      <c r="D31" s="359">
        <v>209</v>
      </c>
      <c r="E31" s="359">
        <v>251</v>
      </c>
      <c r="F31" s="359">
        <v>199</v>
      </c>
      <c r="G31" s="365">
        <v>180</v>
      </c>
      <c r="H31" s="359">
        <v>140</v>
      </c>
      <c r="I31" s="359">
        <v>122</v>
      </c>
      <c r="J31" s="359">
        <v>234</v>
      </c>
      <c r="K31" s="446">
        <v>123</v>
      </c>
    </row>
    <row r="32" spans="1:11" ht="15" customHeight="1">
      <c r="A32" s="289"/>
      <c r="B32" s="12" t="s">
        <v>512</v>
      </c>
      <c r="C32" s="288"/>
      <c r="D32" s="359">
        <v>295</v>
      </c>
      <c r="E32" s="359">
        <v>235</v>
      </c>
      <c r="F32" s="359">
        <v>191</v>
      </c>
      <c r="G32" s="365">
        <v>200</v>
      </c>
      <c r="H32" s="359">
        <v>247</v>
      </c>
      <c r="I32" s="359">
        <v>237</v>
      </c>
      <c r="J32" s="359">
        <v>253</v>
      </c>
      <c r="K32" s="446">
        <v>219</v>
      </c>
    </row>
    <row r="33" spans="1:11" ht="15" customHeight="1">
      <c r="A33" s="289"/>
      <c r="B33" s="12" t="s">
        <v>511</v>
      </c>
      <c r="C33" s="288"/>
      <c r="D33" s="359">
        <v>1606</v>
      </c>
      <c r="E33" s="359">
        <v>1703</v>
      </c>
      <c r="F33" s="359">
        <v>1569</v>
      </c>
      <c r="G33" s="365">
        <v>1570</v>
      </c>
      <c r="H33" s="359">
        <v>1729</v>
      </c>
      <c r="I33" s="359">
        <v>1793</v>
      </c>
      <c r="J33" s="359">
        <v>1665</v>
      </c>
      <c r="K33" s="446">
        <v>1704</v>
      </c>
    </row>
    <row r="34" spans="1:11" ht="15" customHeight="1">
      <c r="A34" s="289"/>
      <c r="B34" s="12" t="s">
        <v>510</v>
      </c>
      <c r="C34" s="288"/>
      <c r="D34" s="359">
        <v>3206</v>
      </c>
      <c r="E34" s="359">
        <v>3196</v>
      </c>
      <c r="F34" s="359">
        <v>2882</v>
      </c>
      <c r="G34" s="365">
        <v>3112</v>
      </c>
      <c r="H34" s="359">
        <v>3128</v>
      </c>
      <c r="I34" s="359">
        <v>3036</v>
      </c>
      <c r="J34" s="359">
        <v>2877</v>
      </c>
      <c r="K34" s="446">
        <v>3044</v>
      </c>
    </row>
    <row r="35" spans="1:11" ht="15" customHeight="1">
      <c r="A35" s="289"/>
      <c r="B35" s="12" t="s">
        <v>509</v>
      </c>
      <c r="C35" s="288"/>
      <c r="D35" s="359">
        <v>79</v>
      </c>
      <c r="E35" s="359">
        <v>84</v>
      </c>
      <c r="F35" s="359">
        <v>77</v>
      </c>
      <c r="G35" s="365">
        <v>50</v>
      </c>
      <c r="H35" s="359">
        <v>58</v>
      </c>
      <c r="I35" s="359">
        <v>77</v>
      </c>
      <c r="J35" s="359">
        <v>63</v>
      </c>
      <c r="K35" s="446">
        <v>78</v>
      </c>
    </row>
    <row r="36" spans="1:11" ht="15" customHeight="1">
      <c r="A36" s="289"/>
      <c r="B36" s="12" t="s">
        <v>508</v>
      </c>
      <c r="C36" s="288"/>
      <c r="D36" s="359">
        <v>49</v>
      </c>
      <c r="E36" s="359">
        <v>51</v>
      </c>
      <c r="F36" s="359">
        <v>58</v>
      </c>
      <c r="G36" s="365">
        <v>32</v>
      </c>
      <c r="H36" s="359">
        <v>68</v>
      </c>
      <c r="I36" s="359">
        <v>37</v>
      </c>
      <c r="J36" s="359">
        <v>48</v>
      </c>
      <c r="K36" s="446">
        <v>51</v>
      </c>
    </row>
    <row r="37" spans="1:11" ht="15" customHeight="1">
      <c r="A37" s="408"/>
      <c r="B37" s="409" t="s">
        <v>507</v>
      </c>
      <c r="C37" s="410"/>
      <c r="D37" s="728">
        <v>30</v>
      </c>
      <c r="E37" s="728">
        <v>36</v>
      </c>
      <c r="F37" s="728">
        <v>32</v>
      </c>
      <c r="G37" s="729">
        <v>26</v>
      </c>
      <c r="H37" s="728">
        <v>25</v>
      </c>
      <c r="I37" s="728">
        <v>33</v>
      </c>
      <c r="J37" s="728">
        <v>31</v>
      </c>
      <c r="K37" s="446">
        <v>24</v>
      </c>
    </row>
    <row r="38" spans="1:11" ht="15" customHeight="1">
      <c r="A38" s="289"/>
      <c r="B38" s="12" t="s">
        <v>506</v>
      </c>
      <c r="C38" s="288"/>
      <c r="D38" s="359">
        <v>16</v>
      </c>
      <c r="E38" s="359">
        <v>22</v>
      </c>
      <c r="F38" s="359">
        <v>28</v>
      </c>
      <c r="G38" s="365">
        <v>20</v>
      </c>
      <c r="H38" s="359">
        <v>19</v>
      </c>
      <c r="I38" s="359">
        <v>22</v>
      </c>
      <c r="J38" s="359">
        <v>36</v>
      </c>
      <c r="K38" s="446">
        <v>27</v>
      </c>
    </row>
    <row r="39" spans="1:11" ht="15" customHeight="1">
      <c r="A39" s="289"/>
      <c r="B39" s="12" t="s">
        <v>505</v>
      </c>
      <c r="C39" s="288"/>
      <c r="D39" s="359">
        <v>85</v>
      </c>
      <c r="E39" s="359">
        <v>62</v>
      </c>
      <c r="F39" s="359">
        <v>76</v>
      </c>
      <c r="G39" s="365">
        <v>81</v>
      </c>
      <c r="H39" s="359">
        <v>64</v>
      </c>
      <c r="I39" s="359">
        <v>66</v>
      </c>
      <c r="J39" s="359">
        <v>69</v>
      </c>
      <c r="K39" s="446">
        <v>63</v>
      </c>
    </row>
    <row r="40" spans="1:11" ht="15" customHeight="1">
      <c r="A40" s="289"/>
      <c r="B40" s="12" t="s">
        <v>504</v>
      </c>
      <c r="C40" s="288"/>
      <c r="D40" s="359">
        <v>109</v>
      </c>
      <c r="E40" s="359">
        <v>88</v>
      </c>
      <c r="F40" s="359">
        <v>104</v>
      </c>
      <c r="G40" s="365">
        <v>132</v>
      </c>
      <c r="H40" s="359">
        <v>103</v>
      </c>
      <c r="I40" s="359">
        <v>129</v>
      </c>
      <c r="J40" s="359">
        <v>108</v>
      </c>
      <c r="K40" s="446">
        <v>114</v>
      </c>
    </row>
    <row r="41" spans="1:11" ht="15" customHeight="1">
      <c r="A41" s="289"/>
      <c r="B41" s="12" t="s">
        <v>503</v>
      </c>
      <c r="C41" s="288"/>
      <c r="D41" s="359">
        <v>22</v>
      </c>
      <c r="E41" s="359">
        <v>30</v>
      </c>
      <c r="F41" s="359">
        <v>44</v>
      </c>
      <c r="G41" s="365">
        <v>20</v>
      </c>
      <c r="H41" s="359">
        <v>28</v>
      </c>
      <c r="I41" s="359">
        <v>34</v>
      </c>
      <c r="J41" s="359">
        <v>46</v>
      </c>
      <c r="K41" s="446">
        <v>38</v>
      </c>
    </row>
    <row r="42" spans="1:11" ht="15" customHeight="1">
      <c r="A42" s="289"/>
      <c r="B42" s="12" t="s">
        <v>502</v>
      </c>
      <c r="C42" s="288"/>
      <c r="D42" s="359">
        <v>19</v>
      </c>
      <c r="E42" s="359">
        <v>30</v>
      </c>
      <c r="F42" s="359">
        <v>33</v>
      </c>
      <c r="G42" s="365">
        <v>33</v>
      </c>
      <c r="H42" s="359">
        <v>32</v>
      </c>
      <c r="I42" s="359">
        <v>27</v>
      </c>
      <c r="J42" s="359">
        <v>30</v>
      </c>
      <c r="K42" s="446">
        <v>13</v>
      </c>
    </row>
    <row r="43" spans="1:11" ht="15" customHeight="1">
      <c r="A43" s="289"/>
      <c r="B43" s="12" t="s">
        <v>501</v>
      </c>
      <c r="C43" s="288"/>
      <c r="D43" s="359">
        <v>50</v>
      </c>
      <c r="E43" s="359">
        <v>60</v>
      </c>
      <c r="F43" s="359">
        <v>49</v>
      </c>
      <c r="G43" s="365">
        <v>48</v>
      </c>
      <c r="H43" s="359">
        <v>72</v>
      </c>
      <c r="I43" s="359">
        <v>69</v>
      </c>
      <c r="J43" s="359">
        <v>53</v>
      </c>
      <c r="K43" s="446">
        <v>69</v>
      </c>
    </row>
    <row r="44" spans="1:11" ht="15" customHeight="1">
      <c r="A44" s="289"/>
      <c r="B44" s="12" t="s">
        <v>500</v>
      </c>
      <c r="C44" s="288"/>
      <c r="D44" s="359">
        <v>77</v>
      </c>
      <c r="E44" s="359">
        <v>92</v>
      </c>
      <c r="F44" s="359">
        <v>97</v>
      </c>
      <c r="G44" s="365">
        <v>71</v>
      </c>
      <c r="H44" s="359">
        <v>43</v>
      </c>
      <c r="I44" s="359">
        <v>40</v>
      </c>
      <c r="J44" s="359">
        <v>39</v>
      </c>
      <c r="K44" s="446">
        <v>31</v>
      </c>
    </row>
    <row r="45" spans="1:11" ht="15" customHeight="1">
      <c r="A45" s="289"/>
      <c r="B45" s="12" t="s">
        <v>499</v>
      </c>
      <c r="C45" s="288"/>
      <c r="D45" s="359">
        <v>25</v>
      </c>
      <c r="E45" s="359">
        <v>24</v>
      </c>
      <c r="F45" s="359">
        <v>13</v>
      </c>
      <c r="G45" s="365">
        <v>35</v>
      </c>
      <c r="H45" s="359">
        <v>19</v>
      </c>
      <c r="I45" s="359">
        <v>21</v>
      </c>
      <c r="J45" s="359">
        <v>19</v>
      </c>
      <c r="K45" s="446">
        <v>26</v>
      </c>
    </row>
    <row r="46" spans="1:11" ht="15" customHeight="1">
      <c r="A46" s="289"/>
      <c r="B46" s="12" t="s">
        <v>498</v>
      </c>
      <c r="C46" s="288"/>
      <c r="D46" s="359">
        <v>131</v>
      </c>
      <c r="E46" s="359">
        <v>131</v>
      </c>
      <c r="F46" s="359">
        <v>110</v>
      </c>
      <c r="G46" s="365">
        <v>86</v>
      </c>
      <c r="H46" s="359">
        <v>112</v>
      </c>
      <c r="I46" s="359">
        <v>94</v>
      </c>
      <c r="J46" s="359">
        <v>113</v>
      </c>
      <c r="K46" s="446">
        <v>144</v>
      </c>
    </row>
    <row r="47" spans="1:11" ht="15" customHeight="1">
      <c r="A47" s="289"/>
      <c r="B47" s="12" t="s">
        <v>497</v>
      </c>
      <c r="C47" s="288"/>
      <c r="D47" s="359">
        <v>14</v>
      </c>
      <c r="E47" s="359">
        <v>13</v>
      </c>
      <c r="F47" s="359">
        <v>13</v>
      </c>
      <c r="G47" s="365">
        <v>6</v>
      </c>
      <c r="H47" s="359">
        <v>11</v>
      </c>
      <c r="I47" s="359">
        <v>18</v>
      </c>
      <c r="J47" s="359">
        <v>10</v>
      </c>
      <c r="K47" s="446">
        <v>10</v>
      </c>
    </row>
    <row r="48" spans="1:11" ht="15" customHeight="1">
      <c r="A48" s="289"/>
      <c r="B48" s="12" t="s">
        <v>496</v>
      </c>
      <c r="C48" s="288"/>
      <c r="D48" s="359">
        <v>20</v>
      </c>
      <c r="E48" s="359">
        <v>28</v>
      </c>
      <c r="F48" s="359">
        <v>24</v>
      </c>
      <c r="G48" s="365">
        <v>30</v>
      </c>
      <c r="H48" s="359">
        <v>27</v>
      </c>
      <c r="I48" s="359">
        <v>31</v>
      </c>
      <c r="J48" s="359">
        <v>17</v>
      </c>
      <c r="K48" s="446">
        <v>32</v>
      </c>
    </row>
    <row r="49" spans="1:11" ht="15" customHeight="1">
      <c r="A49" s="289"/>
      <c r="B49" s="12" t="s">
        <v>495</v>
      </c>
      <c r="C49" s="288"/>
      <c r="D49" s="359">
        <v>42</v>
      </c>
      <c r="E49" s="359">
        <v>36</v>
      </c>
      <c r="F49" s="359">
        <v>37</v>
      </c>
      <c r="G49" s="365">
        <v>39</v>
      </c>
      <c r="H49" s="359">
        <v>44</v>
      </c>
      <c r="I49" s="359">
        <v>47</v>
      </c>
      <c r="J49" s="359">
        <v>41</v>
      </c>
      <c r="K49" s="446">
        <v>35</v>
      </c>
    </row>
    <row r="50" spans="1:11" ht="15" customHeight="1">
      <c r="A50" s="289"/>
      <c r="B50" s="12" t="s">
        <v>494</v>
      </c>
      <c r="C50" s="288"/>
      <c r="D50" s="359">
        <v>16</v>
      </c>
      <c r="E50" s="359">
        <v>9</v>
      </c>
      <c r="F50" s="359">
        <v>11</v>
      </c>
      <c r="G50" s="365">
        <v>25</v>
      </c>
      <c r="H50" s="359">
        <v>12</v>
      </c>
      <c r="I50" s="359">
        <v>15</v>
      </c>
      <c r="J50" s="359">
        <v>26</v>
      </c>
      <c r="K50" s="446">
        <v>18</v>
      </c>
    </row>
    <row r="51" spans="1:11" ht="15" customHeight="1">
      <c r="A51" s="289"/>
      <c r="B51" s="12" t="s">
        <v>493</v>
      </c>
      <c r="C51" s="288"/>
      <c r="D51" s="359">
        <v>9</v>
      </c>
      <c r="E51" s="359">
        <v>16</v>
      </c>
      <c r="F51" s="359">
        <v>16</v>
      </c>
      <c r="G51" s="365">
        <v>10</v>
      </c>
      <c r="H51" s="359">
        <v>11</v>
      </c>
      <c r="I51" s="359">
        <v>21</v>
      </c>
      <c r="J51" s="359">
        <v>16</v>
      </c>
      <c r="K51" s="446">
        <v>22</v>
      </c>
    </row>
    <row r="52" spans="1:11" ht="15" customHeight="1">
      <c r="A52" s="289"/>
      <c r="B52" s="12" t="s">
        <v>492</v>
      </c>
      <c r="C52" s="288"/>
      <c r="D52" s="359">
        <v>22</v>
      </c>
      <c r="E52" s="359">
        <v>27</v>
      </c>
      <c r="F52" s="359">
        <v>33</v>
      </c>
      <c r="G52" s="365">
        <v>24</v>
      </c>
      <c r="H52" s="359">
        <v>34</v>
      </c>
      <c r="I52" s="359">
        <v>35</v>
      </c>
      <c r="J52" s="359">
        <v>25</v>
      </c>
      <c r="K52" s="446">
        <v>26</v>
      </c>
    </row>
    <row r="53" spans="1:11" ht="15" customHeight="1">
      <c r="A53" s="289"/>
      <c r="B53" s="12" t="s">
        <v>491</v>
      </c>
      <c r="C53" s="288"/>
      <c r="D53" s="359">
        <v>35</v>
      </c>
      <c r="E53" s="359">
        <v>39</v>
      </c>
      <c r="F53" s="359">
        <v>26</v>
      </c>
      <c r="G53" s="365">
        <v>31</v>
      </c>
      <c r="H53" s="359">
        <v>28</v>
      </c>
      <c r="I53" s="359">
        <v>31</v>
      </c>
      <c r="J53" s="359">
        <v>54</v>
      </c>
      <c r="K53" s="446">
        <v>52</v>
      </c>
    </row>
    <row r="54" spans="1:11" ht="15" customHeight="1">
      <c r="A54" s="287"/>
      <c r="B54" s="286" t="s">
        <v>490</v>
      </c>
      <c r="C54" s="286"/>
      <c r="D54" s="360">
        <v>193</v>
      </c>
      <c r="E54" s="360">
        <v>511</v>
      </c>
      <c r="F54" s="360">
        <v>498</v>
      </c>
      <c r="G54" s="366">
        <v>637</v>
      </c>
      <c r="H54" s="360">
        <v>211</v>
      </c>
      <c r="I54" s="360">
        <v>301</v>
      </c>
      <c r="J54" s="360">
        <v>323</v>
      </c>
      <c r="K54" s="447">
        <v>344</v>
      </c>
    </row>
    <row r="55" spans="1:11" ht="21" customHeight="1" thickBot="1">
      <c r="A55" s="716" t="s">
        <v>489</v>
      </c>
      <c r="B55" s="717"/>
      <c r="C55" s="718"/>
      <c r="D55" s="361">
        <v>7621</v>
      </c>
      <c r="E55" s="361">
        <v>8164</v>
      </c>
      <c r="F55" s="361">
        <v>7440</v>
      </c>
      <c r="G55" s="367">
        <f>SUM(G7:G54)</f>
        <v>7722</v>
      </c>
      <c r="H55" s="361">
        <v>7721</v>
      </c>
      <c r="I55" s="361">
        <v>7874</v>
      </c>
      <c r="J55" s="361">
        <v>7833</v>
      </c>
      <c r="K55" s="448">
        <f>SUM(K7:K54)</f>
        <v>7768</v>
      </c>
    </row>
    <row r="56" spans="1:11" ht="22.5" customHeight="1">
      <c r="A56" s="712" t="s">
        <v>488</v>
      </c>
      <c r="B56" s="712"/>
      <c r="C56" s="712"/>
      <c r="D56" s="712"/>
      <c r="E56" s="712"/>
      <c r="F56" s="712"/>
      <c r="G56" s="712"/>
      <c r="H56" s="712"/>
      <c r="I56" s="712"/>
      <c r="J56" s="712"/>
      <c r="K56" s="712"/>
    </row>
    <row r="57" spans="1:11" ht="14.25" customHeight="1">
      <c r="A57" s="713"/>
      <c r="B57" s="713"/>
      <c r="C57" s="713"/>
      <c r="D57" s="713"/>
      <c r="E57" s="713"/>
      <c r="F57" s="713"/>
      <c r="G57" s="713"/>
      <c r="H57" s="713"/>
      <c r="I57" s="713"/>
      <c r="J57" s="713"/>
      <c r="K57" s="713"/>
    </row>
    <row r="58" spans="1:11" ht="33.75" customHeight="1">
      <c r="A58" s="711" t="s">
        <v>487</v>
      </c>
      <c r="B58" s="711"/>
      <c r="C58" s="711"/>
      <c r="D58" s="711"/>
      <c r="E58" s="711"/>
      <c r="F58" s="711"/>
      <c r="G58" s="711"/>
      <c r="H58" s="711"/>
      <c r="I58" s="711"/>
      <c r="J58" s="711"/>
      <c r="K58" s="711"/>
    </row>
    <row r="59" spans="1:11" ht="14.25" customHeight="1"/>
  </sheetData>
  <mergeCells count="16">
    <mergeCell ref="A1:K1"/>
    <mergeCell ref="A58:K58"/>
    <mergeCell ref="A56:K56"/>
    <mergeCell ref="A57:K57"/>
    <mergeCell ref="N4:V4"/>
    <mergeCell ref="J3:K3"/>
    <mergeCell ref="A55:C55"/>
    <mergeCell ref="A4:C6"/>
    <mergeCell ref="G5:G6"/>
    <mergeCell ref="K5:K6"/>
    <mergeCell ref="F5:F6"/>
    <mergeCell ref="J5:J6"/>
    <mergeCell ref="E5:E6"/>
    <mergeCell ref="I5:I6"/>
    <mergeCell ref="D5:D6"/>
    <mergeCell ref="H5:H6"/>
  </mergeCells>
  <phoneticPr fontId="3"/>
  <printOptions horizontalCentered="1" gridLinesSet="0"/>
  <pageMargins left="0.78740157480314965" right="0.78740157480314965" top="0.59055118110236227" bottom="0.59055118110236227" header="0.19685039370078741" footer="0.39370078740157483"/>
  <pageSetup paperSize="9" orientation="portrait" r:id="rId1"/>
  <headerFooter scaleWithDoc="0" alignWithMargins="0"/>
  <colBreaks count="1" manualBreakCount="1">
    <brk id="11" max="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5</vt:lpstr>
      <vt:lpstr>6</vt:lpstr>
      <vt:lpstr>7</vt:lpstr>
      <vt:lpstr>8</vt:lpstr>
      <vt:lpstr>9</vt:lpstr>
      <vt:lpstr>10</vt:lpstr>
      <vt:lpstr>11</vt:lpstr>
      <vt:lpstr>12</vt:lpstr>
      <vt:lpstr>'10'!Print_Area</vt:lpstr>
      <vt:lpstr>'11'!Print_Area</vt:lpstr>
      <vt:lpstr>'12'!Print_Area</vt:lpstr>
      <vt:lpstr>'5'!Print_Area</vt:lpstr>
      <vt:lpstr>'6'!Print_Area</vt:lpstr>
      <vt:lpstr>'7'!Print_Area</vt:lpstr>
      <vt:lpstr>'8'!Print_Area</vt:lpstr>
      <vt:lpstr>'9'!Print_Area</vt:lpstr>
    </vt:vector>
  </TitlesOfParts>
  <Company>伊丹市役所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2025-04-11T05:12:47Z</cp:lastPrinted>
  <dcterms:created xsi:type="dcterms:W3CDTF">2024-05-08T05:20:37Z</dcterms:created>
  <dcterms:modified xsi:type="dcterms:W3CDTF">2025-04-18T01:00:20Z</dcterms:modified>
</cp:coreProperties>
</file>